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3 - Byt Rooseveltova 614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'03 - Byt Rooseveltova 614...'!$C$149:$K$1981</definedName>
    <definedName name="_xlnm.Print_Area" localSheetId="1">'03 - Byt Rooseveltova 614...'!$C$4:$J$76,'03 - Byt Rooseveltova 614...'!$C$82:$J$131,'03 - Byt Rooseveltova 614...'!$C$137:$J$1981</definedName>
    <definedName name="_xlnm.Print_Titles" localSheetId="1">'03 - Byt Rooseveltova 614...'!$149:$149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81"/>
  <c r="BH1981"/>
  <c r="BG1981"/>
  <c r="BE1981"/>
  <c r="T1981"/>
  <c r="T1980"/>
  <c r="R1981"/>
  <c r="R1980"/>
  <c r="P1981"/>
  <c r="P1980"/>
  <c r="BI1979"/>
  <c r="BH1979"/>
  <c r="BG1979"/>
  <c r="BE1979"/>
  <c r="T1979"/>
  <c r="R1979"/>
  <c r="P1979"/>
  <c r="BI1977"/>
  <c r="BH1977"/>
  <c r="BG1977"/>
  <c r="BE1977"/>
  <c r="T1977"/>
  <c r="R1977"/>
  <c r="P1977"/>
  <c r="BI1975"/>
  <c r="BH1975"/>
  <c r="BG1975"/>
  <c r="BE1975"/>
  <c r="T1975"/>
  <c r="T1974"/>
  <c r="R1975"/>
  <c r="R1974"/>
  <c r="P1975"/>
  <c r="P1974"/>
  <c r="BI1972"/>
  <c r="BH1972"/>
  <c r="BG1972"/>
  <c r="BE1972"/>
  <c r="T1972"/>
  <c r="T1971"/>
  <c r="R1972"/>
  <c r="R1971"/>
  <c r="P1972"/>
  <c r="P1971"/>
  <c r="BI1953"/>
  <c r="BH1953"/>
  <c r="BG1953"/>
  <c r="BE1953"/>
  <c r="T1953"/>
  <c r="R1953"/>
  <c r="P1953"/>
  <c r="BI1921"/>
  <c r="BH1921"/>
  <c r="BG1921"/>
  <c r="BE1921"/>
  <c r="T1921"/>
  <c r="R1921"/>
  <c r="P1921"/>
  <c r="BI1889"/>
  <c r="BH1889"/>
  <c r="BG1889"/>
  <c r="BE1889"/>
  <c r="T1889"/>
  <c r="R1889"/>
  <c r="P1889"/>
  <c r="BI1886"/>
  <c r="BH1886"/>
  <c r="BG1886"/>
  <c r="BE1886"/>
  <c r="T1886"/>
  <c r="R1886"/>
  <c r="P1886"/>
  <c r="BI1884"/>
  <c r="BH1884"/>
  <c r="BG1884"/>
  <c r="BE1884"/>
  <c r="T1884"/>
  <c r="R1884"/>
  <c r="P1884"/>
  <c r="BI1881"/>
  <c r="BH1881"/>
  <c r="BG1881"/>
  <c r="BE1881"/>
  <c r="T1881"/>
  <c r="R1881"/>
  <c r="P1881"/>
  <c r="BI1867"/>
  <c r="BH1867"/>
  <c r="BG1867"/>
  <c r="BE1867"/>
  <c r="T1867"/>
  <c r="R1867"/>
  <c r="P1867"/>
  <c r="BI1864"/>
  <c r="BH1864"/>
  <c r="BG1864"/>
  <c r="BE1864"/>
  <c r="T1864"/>
  <c r="R1864"/>
  <c r="P1864"/>
  <c r="BI1832"/>
  <c r="BH1832"/>
  <c r="BG1832"/>
  <c r="BE1832"/>
  <c r="T1832"/>
  <c r="R1832"/>
  <c r="P1832"/>
  <c r="BI1800"/>
  <c r="BH1800"/>
  <c r="BG1800"/>
  <c r="BE1800"/>
  <c r="T1800"/>
  <c r="R1800"/>
  <c r="P1800"/>
  <c r="BI1768"/>
  <c r="BH1768"/>
  <c r="BG1768"/>
  <c r="BE1768"/>
  <c r="T1768"/>
  <c r="R1768"/>
  <c r="P1768"/>
  <c r="BI1736"/>
  <c r="BH1736"/>
  <c r="BG1736"/>
  <c r="BE1736"/>
  <c r="T1736"/>
  <c r="R1736"/>
  <c r="P1736"/>
  <c r="BI1727"/>
  <c r="BH1727"/>
  <c r="BG1727"/>
  <c r="BE1727"/>
  <c r="T1727"/>
  <c r="R1727"/>
  <c r="P1727"/>
  <c r="BI1719"/>
  <c r="BH1719"/>
  <c r="BG1719"/>
  <c r="BE1719"/>
  <c r="T1719"/>
  <c r="R1719"/>
  <c r="P1719"/>
  <c r="BI1711"/>
  <c r="BH1711"/>
  <c r="BG1711"/>
  <c r="BE1711"/>
  <c r="T1711"/>
  <c r="R1711"/>
  <c r="P1711"/>
  <c r="BI1703"/>
  <c r="BH1703"/>
  <c r="BG1703"/>
  <c r="BE1703"/>
  <c r="T1703"/>
  <c r="R1703"/>
  <c r="P1703"/>
  <c r="BI1695"/>
  <c r="BH1695"/>
  <c r="BG1695"/>
  <c r="BE1695"/>
  <c r="T1695"/>
  <c r="R1695"/>
  <c r="P1695"/>
  <c r="BI1687"/>
  <c r="BH1687"/>
  <c r="BG1687"/>
  <c r="BE1687"/>
  <c r="T1687"/>
  <c r="R1687"/>
  <c r="P1687"/>
  <c r="BI1679"/>
  <c r="BH1679"/>
  <c r="BG1679"/>
  <c r="BE1679"/>
  <c r="T1679"/>
  <c r="R1679"/>
  <c r="P1679"/>
  <c r="BI1671"/>
  <c r="BH1671"/>
  <c r="BG1671"/>
  <c r="BE1671"/>
  <c r="T1671"/>
  <c r="R1671"/>
  <c r="P1671"/>
  <c r="BI1663"/>
  <c r="BH1663"/>
  <c r="BG1663"/>
  <c r="BE1663"/>
  <c r="T1663"/>
  <c r="R1663"/>
  <c r="P1663"/>
  <c r="BI1659"/>
  <c r="BH1659"/>
  <c r="BG1659"/>
  <c r="BE1659"/>
  <c r="T1659"/>
  <c r="R1659"/>
  <c r="P1659"/>
  <c r="BI1655"/>
  <c r="BH1655"/>
  <c r="BG1655"/>
  <c r="BE1655"/>
  <c r="T1655"/>
  <c r="R1655"/>
  <c r="P1655"/>
  <c r="BI1653"/>
  <c r="BH1653"/>
  <c r="BG1653"/>
  <c r="BE1653"/>
  <c r="T1653"/>
  <c r="R1653"/>
  <c r="P1653"/>
  <c r="BI1652"/>
  <c r="BH1652"/>
  <c r="BG1652"/>
  <c r="BE1652"/>
  <c r="T1652"/>
  <c r="R1652"/>
  <c r="P1652"/>
  <c r="BI1651"/>
  <c r="BH1651"/>
  <c r="BG1651"/>
  <c r="BE1651"/>
  <c r="T1651"/>
  <c r="R1651"/>
  <c r="P1651"/>
  <c r="BI1649"/>
  <c r="BH1649"/>
  <c r="BG1649"/>
  <c r="BE1649"/>
  <c r="T1649"/>
  <c r="R1649"/>
  <c r="P1649"/>
  <c r="BI1643"/>
  <c r="BH1643"/>
  <c r="BG1643"/>
  <c r="BE1643"/>
  <c r="T1643"/>
  <c r="R1643"/>
  <c r="P1643"/>
  <c r="BI1640"/>
  <c r="BH1640"/>
  <c r="BG1640"/>
  <c r="BE1640"/>
  <c r="T1640"/>
  <c r="R1640"/>
  <c r="P1640"/>
  <c r="BI1632"/>
  <c r="BH1632"/>
  <c r="BG1632"/>
  <c r="BE1632"/>
  <c r="T1632"/>
  <c r="R1632"/>
  <c r="P1632"/>
  <c r="BI1628"/>
  <c r="BH1628"/>
  <c r="BG1628"/>
  <c r="BE1628"/>
  <c r="T1628"/>
  <c r="R1628"/>
  <c r="P1628"/>
  <c r="BI1626"/>
  <c r="BH1626"/>
  <c r="BG1626"/>
  <c r="BE1626"/>
  <c r="T1626"/>
  <c r="R1626"/>
  <c r="P1626"/>
  <c r="BI1623"/>
  <c r="BH1623"/>
  <c r="BG1623"/>
  <c r="BE1623"/>
  <c r="T1623"/>
  <c r="R1623"/>
  <c r="P1623"/>
  <c r="BI1621"/>
  <c r="BH1621"/>
  <c r="BG1621"/>
  <c r="BE1621"/>
  <c r="T1621"/>
  <c r="R1621"/>
  <c r="P1621"/>
  <c r="BI1615"/>
  <c r="BH1615"/>
  <c r="BG1615"/>
  <c r="BE1615"/>
  <c r="T1615"/>
  <c r="R1615"/>
  <c r="P1615"/>
  <c r="BI1607"/>
  <c r="BH1607"/>
  <c r="BG1607"/>
  <c r="BE1607"/>
  <c r="T1607"/>
  <c r="R1607"/>
  <c r="P1607"/>
  <c r="BI1605"/>
  <c r="BH1605"/>
  <c r="BG1605"/>
  <c r="BE1605"/>
  <c r="T1605"/>
  <c r="R1605"/>
  <c r="P1605"/>
  <c r="BI1601"/>
  <c r="BH1601"/>
  <c r="BG1601"/>
  <c r="BE1601"/>
  <c r="T1601"/>
  <c r="R1601"/>
  <c r="P1601"/>
  <c r="BI1600"/>
  <c r="BH1600"/>
  <c r="BG1600"/>
  <c r="BE1600"/>
  <c r="T1600"/>
  <c r="R1600"/>
  <c r="P1600"/>
  <c r="BI1594"/>
  <c r="BH1594"/>
  <c r="BG1594"/>
  <c r="BE1594"/>
  <c r="T1594"/>
  <c r="R1594"/>
  <c r="P1594"/>
  <c r="BI1588"/>
  <c r="BH1588"/>
  <c r="BG1588"/>
  <c r="BE1588"/>
  <c r="T1588"/>
  <c r="R1588"/>
  <c r="P1588"/>
  <c r="BI1582"/>
  <c r="BH1582"/>
  <c r="BG1582"/>
  <c r="BE1582"/>
  <c r="T1582"/>
  <c r="R1582"/>
  <c r="P1582"/>
  <c r="BI1576"/>
  <c r="BH1576"/>
  <c r="BG1576"/>
  <c r="BE1576"/>
  <c r="T1576"/>
  <c r="R1576"/>
  <c r="P1576"/>
  <c r="BI1570"/>
  <c r="BH1570"/>
  <c r="BG1570"/>
  <c r="BE1570"/>
  <c r="T1570"/>
  <c r="R1570"/>
  <c r="P1570"/>
  <c r="BI1564"/>
  <c r="BH1564"/>
  <c r="BG1564"/>
  <c r="BE1564"/>
  <c r="T1564"/>
  <c r="R1564"/>
  <c r="P1564"/>
  <c r="BI1562"/>
  <c r="BH1562"/>
  <c r="BG1562"/>
  <c r="BE1562"/>
  <c r="T1562"/>
  <c r="R1562"/>
  <c r="P1562"/>
  <c r="BI1561"/>
  <c r="BH1561"/>
  <c r="BG1561"/>
  <c r="BE1561"/>
  <c r="T1561"/>
  <c r="R1561"/>
  <c r="P1561"/>
  <c r="BI1560"/>
  <c r="BH1560"/>
  <c r="BG1560"/>
  <c r="BE1560"/>
  <c r="T1560"/>
  <c r="R1560"/>
  <c r="P1560"/>
  <c r="BI1551"/>
  <c r="BH1551"/>
  <c r="BG1551"/>
  <c r="BE1551"/>
  <c r="T1551"/>
  <c r="R1551"/>
  <c r="P1551"/>
  <c r="BI1549"/>
  <c r="BH1549"/>
  <c r="BG1549"/>
  <c r="BE1549"/>
  <c r="T1549"/>
  <c r="R1549"/>
  <c r="P1549"/>
  <c r="BI1541"/>
  <c r="BH1541"/>
  <c r="BG1541"/>
  <c r="BE1541"/>
  <c r="T1541"/>
  <c r="R1541"/>
  <c r="P1541"/>
  <c r="BI1533"/>
  <c r="BH1533"/>
  <c r="BG1533"/>
  <c r="BE1533"/>
  <c r="T1533"/>
  <c r="R1533"/>
  <c r="P1533"/>
  <c r="BI1525"/>
  <c r="BH1525"/>
  <c r="BG1525"/>
  <c r="BE1525"/>
  <c r="T1525"/>
  <c r="R1525"/>
  <c r="P1525"/>
  <c r="BI1517"/>
  <c r="BH1517"/>
  <c r="BG1517"/>
  <c r="BE1517"/>
  <c r="T1517"/>
  <c r="R1517"/>
  <c r="P1517"/>
  <c r="BI1509"/>
  <c r="BH1509"/>
  <c r="BG1509"/>
  <c r="BE1509"/>
  <c r="T1509"/>
  <c r="R1509"/>
  <c r="P1509"/>
  <c r="BI1505"/>
  <c r="BH1505"/>
  <c r="BG1505"/>
  <c r="BE1505"/>
  <c r="T1505"/>
  <c r="R1505"/>
  <c r="P1505"/>
  <c r="BI1497"/>
  <c r="BH1497"/>
  <c r="BG1497"/>
  <c r="BE1497"/>
  <c r="T1497"/>
  <c r="R1497"/>
  <c r="P1497"/>
  <c r="BI1495"/>
  <c r="BH1495"/>
  <c r="BG1495"/>
  <c r="BE1495"/>
  <c r="T1495"/>
  <c r="R1495"/>
  <c r="P1495"/>
  <c r="BI1494"/>
  <c r="BH1494"/>
  <c r="BG1494"/>
  <c r="BE1494"/>
  <c r="T1494"/>
  <c r="R1494"/>
  <c r="P1494"/>
  <c r="BI1493"/>
  <c r="BH1493"/>
  <c r="BG1493"/>
  <c r="BE1493"/>
  <c r="T1493"/>
  <c r="R1493"/>
  <c r="P1493"/>
  <c r="BI1489"/>
  <c r="BH1489"/>
  <c r="BG1489"/>
  <c r="BE1489"/>
  <c r="T1489"/>
  <c r="R1489"/>
  <c r="P1489"/>
  <c r="BI1479"/>
  <c r="BH1479"/>
  <c r="BG1479"/>
  <c r="BE1479"/>
  <c r="T1479"/>
  <c r="R1479"/>
  <c r="P1479"/>
  <c r="BI1470"/>
  <c r="BH1470"/>
  <c r="BG1470"/>
  <c r="BE1470"/>
  <c r="T1470"/>
  <c r="R1470"/>
  <c r="P1470"/>
  <c r="BI1468"/>
  <c r="BH1468"/>
  <c r="BG1468"/>
  <c r="BE1468"/>
  <c r="T1468"/>
  <c r="R1468"/>
  <c r="P1468"/>
  <c r="BI1467"/>
  <c r="BH1467"/>
  <c r="BG1467"/>
  <c r="BE1467"/>
  <c r="T1467"/>
  <c r="R1467"/>
  <c r="P1467"/>
  <c r="BI1466"/>
  <c r="BH1466"/>
  <c r="BG1466"/>
  <c r="BE1466"/>
  <c r="T1466"/>
  <c r="R1466"/>
  <c r="P1466"/>
  <c r="BI1458"/>
  <c r="BH1458"/>
  <c r="BG1458"/>
  <c r="BE1458"/>
  <c r="T1458"/>
  <c r="R1458"/>
  <c r="P1458"/>
  <c r="BI1454"/>
  <c r="BH1454"/>
  <c r="BG1454"/>
  <c r="BE1454"/>
  <c r="T1454"/>
  <c r="R1454"/>
  <c r="P1454"/>
  <c r="BI1445"/>
  <c r="BH1445"/>
  <c r="BG1445"/>
  <c r="BE1445"/>
  <c r="T1445"/>
  <c r="R1445"/>
  <c r="P1445"/>
  <c r="BI1436"/>
  <c r="BH1436"/>
  <c r="BG1436"/>
  <c r="BE1436"/>
  <c r="T1436"/>
  <c r="R1436"/>
  <c r="P1436"/>
  <c r="BI1428"/>
  <c r="BH1428"/>
  <c r="BG1428"/>
  <c r="BE1428"/>
  <c r="T1428"/>
  <c r="R1428"/>
  <c r="P1428"/>
  <c r="BI1424"/>
  <c r="BH1424"/>
  <c r="BG1424"/>
  <c r="BE1424"/>
  <c r="T1424"/>
  <c r="R1424"/>
  <c r="P1424"/>
  <c r="BI1416"/>
  <c r="BH1416"/>
  <c r="BG1416"/>
  <c r="BE1416"/>
  <c r="T1416"/>
  <c r="R1416"/>
  <c r="P1416"/>
  <c r="BI1413"/>
  <c r="BH1413"/>
  <c r="BG1413"/>
  <c r="BE1413"/>
  <c r="T1413"/>
  <c r="R1413"/>
  <c r="P1413"/>
  <c r="BI1407"/>
  <c r="BH1407"/>
  <c r="BG1407"/>
  <c r="BE1407"/>
  <c r="T1407"/>
  <c r="R1407"/>
  <c r="P1407"/>
  <c r="BI1399"/>
  <c r="BH1399"/>
  <c r="BG1399"/>
  <c r="BE1399"/>
  <c r="T1399"/>
  <c r="R1399"/>
  <c r="P1399"/>
  <c r="BI1391"/>
  <c r="BH1391"/>
  <c r="BG1391"/>
  <c r="BE1391"/>
  <c r="T1391"/>
  <c r="R1391"/>
  <c r="P1391"/>
  <c r="BI1389"/>
  <c r="BH1389"/>
  <c r="BG1389"/>
  <c r="BE1389"/>
  <c r="T1389"/>
  <c r="R1389"/>
  <c r="P1389"/>
  <c r="BI1388"/>
  <c r="BH1388"/>
  <c r="BG1388"/>
  <c r="BE1388"/>
  <c r="T1388"/>
  <c r="R1388"/>
  <c r="P1388"/>
  <c r="BI1387"/>
  <c r="BH1387"/>
  <c r="BG1387"/>
  <c r="BE1387"/>
  <c r="T1387"/>
  <c r="R1387"/>
  <c r="P1387"/>
  <c r="BI1377"/>
  <c r="BH1377"/>
  <c r="BG1377"/>
  <c r="BE1377"/>
  <c r="T1377"/>
  <c r="R1377"/>
  <c r="P1377"/>
  <c r="BI1376"/>
  <c r="BH1376"/>
  <c r="BG1376"/>
  <c r="BE1376"/>
  <c r="T1376"/>
  <c r="R1376"/>
  <c r="P1376"/>
  <c r="BI1372"/>
  <c r="BH1372"/>
  <c r="BG1372"/>
  <c r="BE1372"/>
  <c r="T1372"/>
  <c r="R1372"/>
  <c r="P1372"/>
  <c r="BI1370"/>
  <c r="BH1370"/>
  <c r="BG1370"/>
  <c r="BE1370"/>
  <c r="T1370"/>
  <c r="R1370"/>
  <c r="P1370"/>
  <c r="BI1369"/>
  <c r="BH1369"/>
  <c r="BG1369"/>
  <c r="BE1369"/>
  <c r="T1369"/>
  <c r="R1369"/>
  <c r="P1369"/>
  <c r="BI1368"/>
  <c r="BH1368"/>
  <c r="BG1368"/>
  <c r="BE1368"/>
  <c r="T1368"/>
  <c r="R1368"/>
  <c r="P1368"/>
  <c r="BI1365"/>
  <c r="BH1365"/>
  <c r="BG1365"/>
  <c r="BE1365"/>
  <c r="T1365"/>
  <c r="R1365"/>
  <c r="P1365"/>
  <c r="BI1363"/>
  <c r="BH1363"/>
  <c r="BG1363"/>
  <c r="BE1363"/>
  <c r="T1363"/>
  <c r="R1363"/>
  <c r="P1363"/>
  <c r="BI1361"/>
  <c r="BH1361"/>
  <c r="BG1361"/>
  <c r="BE1361"/>
  <c r="T1361"/>
  <c r="R1361"/>
  <c r="P1361"/>
  <c r="BI1359"/>
  <c r="BH1359"/>
  <c r="BG1359"/>
  <c r="BE1359"/>
  <c r="T1359"/>
  <c r="R1359"/>
  <c r="P1359"/>
  <c r="BI1357"/>
  <c r="BH1357"/>
  <c r="BG1357"/>
  <c r="BE1357"/>
  <c r="T1357"/>
  <c r="R1357"/>
  <c r="P1357"/>
  <c r="BI1353"/>
  <c r="BH1353"/>
  <c r="BG1353"/>
  <c r="BE1353"/>
  <c r="T1353"/>
  <c r="R1353"/>
  <c r="P1353"/>
  <c r="BI1350"/>
  <c r="BH1350"/>
  <c r="BG1350"/>
  <c r="BE1350"/>
  <c r="T1350"/>
  <c r="R1350"/>
  <c r="P1350"/>
  <c r="BI1348"/>
  <c r="BH1348"/>
  <c r="BG1348"/>
  <c r="BE1348"/>
  <c r="T1348"/>
  <c r="R1348"/>
  <c r="P1348"/>
  <c r="BI1344"/>
  <c r="BH1344"/>
  <c r="BG1344"/>
  <c r="BE1344"/>
  <c r="T1344"/>
  <c r="R1344"/>
  <c r="P1344"/>
  <c r="BI1341"/>
  <c r="BH1341"/>
  <c r="BG1341"/>
  <c r="BE1341"/>
  <c r="T1341"/>
  <c r="R1341"/>
  <c r="P1341"/>
  <c r="BI1338"/>
  <c r="BH1338"/>
  <c r="BG1338"/>
  <c r="BE1338"/>
  <c r="T1338"/>
  <c r="R1338"/>
  <c r="P1338"/>
  <c r="BI1330"/>
  <c r="BH1330"/>
  <c r="BG1330"/>
  <c r="BE1330"/>
  <c r="T1330"/>
  <c r="R1330"/>
  <c r="P1330"/>
  <c r="BI1322"/>
  <c r="BH1322"/>
  <c r="BG1322"/>
  <c r="BE1322"/>
  <c r="T1322"/>
  <c r="R1322"/>
  <c r="P1322"/>
  <c r="BI1316"/>
  <c r="BH1316"/>
  <c r="BG1316"/>
  <c r="BE1316"/>
  <c r="T1316"/>
  <c r="R1316"/>
  <c r="P1316"/>
  <c r="BI1313"/>
  <c r="BH1313"/>
  <c r="BG1313"/>
  <c r="BE1313"/>
  <c r="T1313"/>
  <c r="R1313"/>
  <c r="P1313"/>
  <c r="BI1307"/>
  <c r="BH1307"/>
  <c r="BG1307"/>
  <c r="BE1307"/>
  <c r="T1307"/>
  <c r="R1307"/>
  <c r="P1307"/>
  <c r="BI1305"/>
  <c r="BH1305"/>
  <c r="BG1305"/>
  <c r="BE1305"/>
  <c r="T1305"/>
  <c r="R1305"/>
  <c r="P1305"/>
  <c r="BI1303"/>
  <c r="BH1303"/>
  <c r="BG1303"/>
  <c r="BE1303"/>
  <c r="T1303"/>
  <c r="R1303"/>
  <c r="P1303"/>
  <c r="BI1300"/>
  <c r="BH1300"/>
  <c r="BG1300"/>
  <c r="BE1300"/>
  <c r="T1300"/>
  <c r="R1300"/>
  <c r="P1300"/>
  <c r="BI1298"/>
  <c r="BH1298"/>
  <c r="BG1298"/>
  <c r="BE1298"/>
  <c r="T1298"/>
  <c r="R1298"/>
  <c r="P1298"/>
  <c r="BI1297"/>
  <c r="BH1297"/>
  <c r="BG1297"/>
  <c r="BE1297"/>
  <c r="T1297"/>
  <c r="R1297"/>
  <c r="P1297"/>
  <c r="BI1296"/>
  <c r="BH1296"/>
  <c r="BG1296"/>
  <c r="BE1296"/>
  <c r="T1296"/>
  <c r="R1296"/>
  <c r="P1296"/>
  <c r="BI1295"/>
  <c r="BH1295"/>
  <c r="BG1295"/>
  <c r="BE1295"/>
  <c r="T1295"/>
  <c r="R1295"/>
  <c r="P1295"/>
  <c r="BI1291"/>
  <c r="BH1291"/>
  <c r="BG1291"/>
  <c r="BE1291"/>
  <c r="T1291"/>
  <c r="R1291"/>
  <c r="P1291"/>
  <c r="BI1288"/>
  <c r="BH1288"/>
  <c r="BG1288"/>
  <c r="BE1288"/>
  <c r="T1288"/>
  <c r="R1288"/>
  <c r="P1288"/>
  <c r="BI1285"/>
  <c r="BH1285"/>
  <c r="BG1285"/>
  <c r="BE1285"/>
  <c r="T1285"/>
  <c r="R1285"/>
  <c r="P1285"/>
  <c r="BI1281"/>
  <c r="BH1281"/>
  <c r="BG1281"/>
  <c r="BE1281"/>
  <c r="T1281"/>
  <c r="R1281"/>
  <c r="P1281"/>
  <c r="BI1277"/>
  <c r="BH1277"/>
  <c r="BG1277"/>
  <c r="BE1277"/>
  <c r="T1277"/>
  <c r="R1277"/>
  <c r="P1277"/>
  <c r="BI1273"/>
  <c r="BH1273"/>
  <c r="BG1273"/>
  <c r="BE1273"/>
  <c r="T1273"/>
  <c r="R1273"/>
  <c r="P1273"/>
  <c r="BI1271"/>
  <c r="BH1271"/>
  <c r="BG1271"/>
  <c r="BE1271"/>
  <c r="T1271"/>
  <c r="R1271"/>
  <c r="P1271"/>
  <c r="BI1270"/>
  <c r="BH1270"/>
  <c r="BG1270"/>
  <c r="BE1270"/>
  <c r="T1270"/>
  <c r="R1270"/>
  <c r="P1270"/>
  <c r="BI1269"/>
  <c r="BH1269"/>
  <c r="BG1269"/>
  <c r="BE1269"/>
  <c r="T1269"/>
  <c r="R1269"/>
  <c r="P1269"/>
  <c r="BI1263"/>
  <c r="BH1263"/>
  <c r="BG1263"/>
  <c r="BE1263"/>
  <c r="T1263"/>
  <c r="R1263"/>
  <c r="P1263"/>
  <c r="BI1259"/>
  <c r="BH1259"/>
  <c r="BG1259"/>
  <c r="BE1259"/>
  <c r="T1259"/>
  <c r="R1259"/>
  <c r="P1259"/>
  <c r="BI1253"/>
  <c r="BH1253"/>
  <c r="BG1253"/>
  <c r="BE1253"/>
  <c r="T1253"/>
  <c r="R1253"/>
  <c r="P1253"/>
  <c r="BI1251"/>
  <c r="BH1251"/>
  <c r="BG1251"/>
  <c r="BE1251"/>
  <c r="T1251"/>
  <c r="R1251"/>
  <c r="P1251"/>
  <c r="BI1250"/>
  <c r="BH1250"/>
  <c r="BG1250"/>
  <c r="BE1250"/>
  <c r="T1250"/>
  <c r="R1250"/>
  <c r="P1250"/>
  <c r="BI1249"/>
  <c r="BH1249"/>
  <c r="BG1249"/>
  <c r="BE1249"/>
  <c r="T1249"/>
  <c r="R1249"/>
  <c r="P1249"/>
  <c r="BI1247"/>
  <c r="BH1247"/>
  <c r="BG1247"/>
  <c r="BE1247"/>
  <c r="T1247"/>
  <c r="R1247"/>
  <c r="P1247"/>
  <c r="BI1245"/>
  <c r="BH1245"/>
  <c r="BG1245"/>
  <c r="BE1245"/>
  <c r="T1245"/>
  <c r="R1245"/>
  <c r="P1245"/>
  <c r="BI1242"/>
  <c r="BH1242"/>
  <c r="BG1242"/>
  <c r="BE1242"/>
  <c r="T1242"/>
  <c r="R1242"/>
  <c r="P1242"/>
  <c r="BI1241"/>
  <c r="BH1241"/>
  <c r="BG1241"/>
  <c r="BE1241"/>
  <c r="T1241"/>
  <c r="R1241"/>
  <c r="P1241"/>
  <c r="BI1240"/>
  <c r="BH1240"/>
  <c r="BG1240"/>
  <c r="BE1240"/>
  <c r="T1240"/>
  <c r="R1240"/>
  <c r="P1240"/>
  <c r="BI1238"/>
  <c r="BH1238"/>
  <c r="BG1238"/>
  <c r="BE1238"/>
  <c r="T1238"/>
  <c r="R1238"/>
  <c r="P1238"/>
  <c r="BI1237"/>
  <c r="BH1237"/>
  <c r="BG1237"/>
  <c r="BE1237"/>
  <c r="T1237"/>
  <c r="R1237"/>
  <c r="P1237"/>
  <c r="BI1236"/>
  <c r="BH1236"/>
  <c r="BG1236"/>
  <c r="BE1236"/>
  <c r="T1236"/>
  <c r="R1236"/>
  <c r="P1236"/>
  <c r="BI1235"/>
  <c r="BH1235"/>
  <c r="BG1235"/>
  <c r="BE1235"/>
  <c r="T1235"/>
  <c r="R1235"/>
  <c r="P1235"/>
  <c r="BI1233"/>
  <c r="BH1233"/>
  <c r="BG1233"/>
  <c r="BE1233"/>
  <c r="T1233"/>
  <c r="R1233"/>
  <c r="P1233"/>
  <c r="BI1231"/>
  <c r="BH1231"/>
  <c r="BG1231"/>
  <c r="BE1231"/>
  <c r="T1231"/>
  <c r="R1231"/>
  <c r="P1231"/>
  <c r="BI1229"/>
  <c r="BH1229"/>
  <c r="BG1229"/>
  <c r="BE1229"/>
  <c r="T1229"/>
  <c r="R1229"/>
  <c r="P1229"/>
  <c r="BI1227"/>
  <c r="BH1227"/>
  <c r="BG1227"/>
  <c r="BE1227"/>
  <c r="T1227"/>
  <c r="R1227"/>
  <c r="P1227"/>
  <c r="BI1226"/>
  <c r="BH1226"/>
  <c r="BG1226"/>
  <c r="BE1226"/>
  <c r="T1226"/>
  <c r="R1226"/>
  <c r="P1226"/>
  <c r="BI1225"/>
  <c r="BH1225"/>
  <c r="BG1225"/>
  <c r="BE1225"/>
  <c r="T1225"/>
  <c r="R1225"/>
  <c r="P1225"/>
  <c r="BI1224"/>
  <c r="BH1224"/>
  <c r="BG1224"/>
  <c r="BE1224"/>
  <c r="T1224"/>
  <c r="R1224"/>
  <c r="P1224"/>
  <c r="BI1222"/>
  <c r="BH1222"/>
  <c r="BG1222"/>
  <c r="BE1222"/>
  <c r="T1222"/>
  <c r="R1222"/>
  <c r="P1222"/>
  <c r="BI1220"/>
  <c r="BH1220"/>
  <c r="BG1220"/>
  <c r="BE1220"/>
  <c r="T1220"/>
  <c r="R1220"/>
  <c r="P1220"/>
  <c r="BI1218"/>
  <c r="BH1218"/>
  <c r="BG1218"/>
  <c r="BE1218"/>
  <c r="T1218"/>
  <c r="R1218"/>
  <c r="P1218"/>
  <c r="BI1216"/>
  <c r="BH1216"/>
  <c r="BG1216"/>
  <c r="BE1216"/>
  <c r="T1216"/>
  <c r="R1216"/>
  <c r="P1216"/>
  <c r="BI1215"/>
  <c r="BH1215"/>
  <c r="BG1215"/>
  <c r="BE1215"/>
  <c r="T1215"/>
  <c r="R1215"/>
  <c r="P1215"/>
  <c r="BI1214"/>
  <c r="BH1214"/>
  <c r="BG1214"/>
  <c r="BE1214"/>
  <c r="T1214"/>
  <c r="R1214"/>
  <c r="P1214"/>
  <c r="BI1213"/>
  <c r="BH1213"/>
  <c r="BG1213"/>
  <c r="BE1213"/>
  <c r="T1213"/>
  <c r="R1213"/>
  <c r="P1213"/>
  <c r="BI1210"/>
  <c r="BH1210"/>
  <c r="BG1210"/>
  <c r="BE1210"/>
  <c r="T1210"/>
  <c r="R1210"/>
  <c r="P1210"/>
  <c r="BI1208"/>
  <c r="BH1208"/>
  <c r="BG1208"/>
  <c r="BE1208"/>
  <c r="T1208"/>
  <c r="R1208"/>
  <c r="P1208"/>
  <c r="BI1205"/>
  <c r="BH1205"/>
  <c r="BG1205"/>
  <c r="BE1205"/>
  <c r="T1205"/>
  <c r="R1205"/>
  <c r="P1205"/>
  <c r="BI1202"/>
  <c r="BH1202"/>
  <c r="BG1202"/>
  <c r="BE1202"/>
  <c r="T1202"/>
  <c r="R1202"/>
  <c r="P1202"/>
  <c r="BI1196"/>
  <c r="BH1196"/>
  <c r="BG1196"/>
  <c r="BE1196"/>
  <c r="T1196"/>
  <c r="R1196"/>
  <c r="P1196"/>
  <c r="BI1180"/>
  <c r="BH1180"/>
  <c r="BG1180"/>
  <c r="BE1180"/>
  <c r="T1180"/>
  <c r="R1180"/>
  <c r="P1180"/>
  <c r="BI1178"/>
  <c r="BH1178"/>
  <c r="BG1178"/>
  <c r="BE1178"/>
  <c r="T1178"/>
  <c r="R1178"/>
  <c r="P1178"/>
  <c r="BI1176"/>
  <c r="BH1176"/>
  <c r="BG1176"/>
  <c r="BE1176"/>
  <c r="T1176"/>
  <c r="R1176"/>
  <c r="P1176"/>
  <c r="BI1174"/>
  <c r="BH1174"/>
  <c r="BG1174"/>
  <c r="BE1174"/>
  <c r="T1174"/>
  <c r="R1174"/>
  <c r="P1174"/>
  <c r="BI1171"/>
  <c r="BH1171"/>
  <c r="BG1171"/>
  <c r="BE1171"/>
  <c r="T1171"/>
  <c r="R1171"/>
  <c r="P1171"/>
  <c r="BI1167"/>
  <c r="BH1167"/>
  <c r="BG1167"/>
  <c r="BE1167"/>
  <c r="T1167"/>
  <c r="R1167"/>
  <c r="P1167"/>
  <c r="BI1166"/>
  <c r="BH1166"/>
  <c r="BG1166"/>
  <c r="BE1166"/>
  <c r="T1166"/>
  <c r="R1166"/>
  <c r="P1166"/>
  <c r="BI1163"/>
  <c r="BH1163"/>
  <c r="BG1163"/>
  <c r="BE1163"/>
  <c r="T1163"/>
  <c r="R1163"/>
  <c r="P1163"/>
  <c r="BI1160"/>
  <c r="BH1160"/>
  <c r="BG1160"/>
  <c r="BE1160"/>
  <c r="T1160"/>
  <c r="R1160"/>
  <c r="P1160"/>
  <c r="BI1158"/>
  <c r="BH1158"/>
  <c r="BG1158"/>
  <c r="BE1158"/>
  <c r="T1158"/>
  <c r="R1158"/>
  <c r="P1158"/>
  <c r="BI1156"/>
  <c r="BH1156"/>
  <c r="BG1156"/>
  <c r="BE1156"/>
  <c r="T1156"/>
  <c r="R1156"/>
  <c r="P1156"/>
  <c r="BI1154"/>
  <c r="BH1154"/>
  <c r="BG1154"/>
  <c r="BE1154"/>
  <c r="T1154"/>
  <c r="R1154"/>
  <c r="P1154"/>
  <c r="BI1152"/>
  <c r="BH1152"/>
  <c r="BG1152"/>
  <c r="BE1152"/>
  <c r="T1152"/>
  <c r="R1152"/>
  <c r="P1152"/>
  <c r="BI1150"/>
  <c r="BH1150"/>
  <c r="BG1150"/>
  <c r="BE1150"/>
  <c r="T1150"/>
  <c r="R1150"/>
  <c r="P1150"/>
  <c r="BI1149"/>
  <c r="BH1149"/>
  <c r="BG1149"/>
  <c r="BE1149"/>
  <c r="T1149"/>
  <c r="R1149"/>
  <c r="P1149"/>
  <c r="BI1146"/>
  <c r="BH1146"/>
  <c r="BG1146"/>
  <c r="BE1146"/>
  <c r="T1146"/>
  <c r="R1146"/>
  <c r="P1146"/>
  <c r="BI1143"/>
  <c r="BH1143"/>
  <c r="BG1143"/>
  <c r="BE1143"/>
  <c r="T1143"/>
  <c r="R1143"/>
  <c r="P1143"/>
  <c r="BI1141"/>
  <c r="BH1141"/>
  <c r="BG1141"/>
  <c r="BE1141"/>
  <c r="T1141"/>
  <c r="R1141"/>
  <c r="P1141"/>
  <c r="BI1139"/>
  <c r="BH1139"/>
  <c r="BG1139"/>
  <c r="BE1139"/>
  <c r="T1139"/>
  <c r="R1139"/>
  <c r="P1139"/>
  <c r="BI1123"/>
  <c r="BH1123"/>
  <c r="BG1123"/>
  <c r="BE1123"/>
  <c r="T1123"/>
  <c r="R1123"/>
  <c r="P1123"/>
  <c r="BI1109"/>
  <c r="BH1109"/>
  <c r="BG1109"/>
  <c r="BE1109"/>
  <c r="T1109"/>
  <c r="R1109"/>
  <c r="P1109"/>
  <c r="BI1095"/>
  <c r="BH1095"/>
  <c r="BG1095"/>
  <c r="BE1095"/>
  <c r="T1095"/>
  <c r="R1095"/>
  <c r="P1095"/>
  <c r="BI1087"/>
  <c r="BH1087"/>
  <c r="BG1087"/>
  <c r="BE1087"/>
  <c r="T1087"/>
  <c r="R1087"/>
  <c r="P1087"/>
  <c r="BI1079"/>
  <c r="BH1079"/>
  <c r="BG1079"/>
  <c r="BE1079"/>
  <c r="T1079"/>
  <c r="R1079"/>
  <c r="P1079"/>
  <c r="BI1077"/>
  <c r="BH1077"/>
  <c r="BG1077"/>
  <c r="BE1077"/>
  <c r="T1077"/>
  <c r="R1077"/>
  <c r="P1077"/>
  <c r="BI1074"/>
  <c r="BH1074"/>
  <c r="BG1074"/>
  <c r="BE1074"/>
  <c r="T1074"/>
  <c r="R1074"/>
  <c r="P1074"/>
  <c r="BI1071"/>
  <c r="BH1071"/>
  <c r="BG1071"/>
  <c r="BE1071"/>
  <c r="T1071"/>
  <c r="R1071"/>
  <c r="P1071"/>
  <c r="BI1055"/>
  <c r="BH1055"/>
  <c r="BG1055"/>
  <c r="BE1055"/>
  <c r="T1055"/>
  <c r="R1055"/>
  <c r="P1055"/>
  <c r="BI1054"/>
  <c r="BH1054"/>
  <c r="BG1054"/>
  <c r="BE1054"/>
  <c r="T1054"/>
  <c r="R1054"/>
  <c r="P1054"/>
  <c r="BI1051"/>
  <c r="BH1051"/>
  <c r="BG1051"/>
  <c r="BE1051"/>
  <c r="T1051"/>
  <c r="R1051"/>
  <c r="P1051"/>
  <c r="BI1045"/>
  <c r="BH1045"/>
  <c r="BG1045"/>
  <c r="BE1045"/>
  <c r="T1045"/>
  <c r="R1045"/>
  <c r="P1045"/>
  <c r="BI1039"/>
  <c r="BH1039"/>
  <c r="BG1039"/>
  <c r="BE1039"/>
  <c r="T1039"/>
  <c r="R1039"/>
  <c r="P1039"/>
  <c r="BI1033"/>
  <c r="BH1033"/>
  <c r="BG1033"/>
  <c r="BE1033"/>
  <c r="T1033"/>
  <c r="R1033"/>
  <c r="P1033"/>
  <c r="BI1031"/>
  <c r="BH1031"/>
  <c r="BG1031"/>
  <c r="BE1031"/>
  <c r="T1031"/>
  <c r="R1031"/>
  <c r="P1031"/>
  <c r="BI1029"/>
  <c r="BH1029"/>
  <c r="BG1029"/>
  <c r="BE1029"/>
  <c r="T1029"/>
  <c r="R1029"/>
  <c r="P1029"/>
  <c r="BI1017"/>
  <c r="BH1017"/>
  <c r="BG1017"/>
  <c r="BE1017"/>
  <c r="T1017"/>
  <c r="R1017"/>
  <c r="P1017"/>
  <c r="BI1005"/>
  <c r="BH1005"/>
  <c r="BG1005"/>
  <c r="BE1005"/>
  <c r="T1005"/>
  <c r="R1005"/>
  <c r="P1005"/>
  <c r="BI993"/>
  <c r="BH993"/>
  <c r="BG993"/>
  <c r="BE993"/>
  <c r="T993"/>
  <c r="R993"/>
  <c r="P993"/>
  <c r="BI992"/>
  <c r="BH992"/>
  <c r="BG992"/>
  <c r="BE992"/>
  <c r="T992"/>
  <c r="R992"/>
  <c r="P992"/>
  <c r="BI990"/>
  <c r="BH990"/>
  <c r="BG990"/>
  <c r="BE990"/>
  <c r="T990"/>
  <c r="R990"/>
  <c r="P990"/>
  <c r="BI989"/>
  <c r="BH989"/>
  <c r="BG989"/>
  <c r="BE989"/>
  <c r="T989"/>
  <c r="R989"/>
  <c r="P989"/>
  <c r="BI988"/>
  <c r="BH988"/>
  <c r="BG988"/>
  <c r="BE988"/>
  <c r="T988"/>
  <c r="R988"/>
  <c r="P988"/>
  <c r="BI987"/>
  <c r="BH987"/>
  <c r="BG987"/>
  <c r="BE987"/>
  <c r="T987"/>
  <c r="R987"/>
  <c r="P987"/>
  <c r="BI986"/>
  <c r="BH986"/>
  <c r="BG986"/>
  <c r="BE986"/>
  <c r="T986"/>
  <c r="R986"/>
  <c r="P986"/>
  <c r="BI984"/>
  <c r="BH984"/>
  <c r="BG984"/>
  <c r="BE984"/>
  <c r="T984"/>
  <c r="R984"/>
  <c r="P984"/>
  <c r="BI983"/>
  <c r="BH983"/>
  <c r="BG983"/>
  <c r="BE983"/>
  <c r="T983"/>
  <c r="R983"/>
  <c r="P983"/>
  <c r="BI980"/>
  <c r="BH980"/>
  <c r="BG980"/>
  <c r="BE980"/>
  <c r="T980"/>
  <c r="R980"/>
  <c r="P980"/>
  <c r="BI976"/>
  <c r="BH976"/>
  <c r="BG976"/>
  <c r="BE976"/>
  <c r="T976"/>
  <c r="R976"/>
  <c r="P976"/>
  <c r="BI950"/>
  <c r="BH950"/>
  <c r="BG950"/>
  <c r="BE950"/>
  <c r="T950"/>
  <c r="R950"/>
  <c r="P950"/>
  <c r="BI932"/>
  <c r="BH932"/>
  <c r="BG932"/>
  <c r="BE932"/>
  <c r="T932"/>
  <c r="R932"/>
  <c r="P932"/>
  <c r="BI930"/>
  <c r="BH930"/>
  <c r="BG930"/>
  <c r="BE930"/>
  <c r="T930"/>
  <c r="R930"/>
  <c r="P930"/>
  <c r="BI928"/>
  <c r="BH928"/>
  <c r="BG928"/>
  <c r="BE928"/>
  <c r="T928"/>
  <c r="R928"/>
  <c r="P928"/>
  <c r="BI926"/>
  <c r="BH926"/>
  <c r="BG926"/>
  <c r="BE926"/>
  <c r="T926"/>
  <c r="R926"/>
  <c r="P926"/>
  <c r="BI924"/>
  <c r="BH924"/>
  <c r="BG924"/>
  <c r="BE924"/>
  <c r="T924"/>
  <c r="R924"/>
  <c r="P924"/>
  <c r="BI922"/>
  <c r="BH922"/>
  <c r="BG922"/>
  <c r="BE922"/>
  <c r="T922"/>
  <c r="R922"/>
  <c r="P922"/>
  <c r="BI920"/>
  <c r="BH920"/>
  <c r="BG920"/>
  <c r="BE920"/>
  <c r="T920"/>
  <c r="R920"/>
  <c r="P920"/>
  <c r="BI918"/>
  <c r="BH918"/>
  <c r="BG918"/>
  <c r="BE918"/>
  <c r="T918"/>
  <c r="R918"/>
  <c r="P918"/>
  <c r="BI916"/>
  <c r="BH916"/>
  <c r="BG916"/>
  <c r="BE916"/>
  <c r="T916"/>
  <c r="R916"/>
  <c r="P916"/>
  <c r="BI915"/>
  <c r="BH915"/>
  <c r="BG915"/>
  <c r="BE915"/>
  <c r="T915"/>
  <c r="R915"/>
  <c r="P915"/>
  <c r="BI914"/>
  <c r="BH914"/>
  <c r="BG914"/>
  <c r="BE914"/>
  <c r="T914"/>
  <c r="R914"/>
  <c r="P914"/>
  <c r="BI912"/>
  <c r="BH912"/>
  <c r="BG912"/>
  <c r="BE912"/>
  <c r="T912"/>
  <c r="R912"/>
  <c r="P912"/>
  <c r="BI910"/>
  <c r="BH910"/>
  <c r="BG910"/>
  <c r="BE910"/>
  <c r="T910"/>
  <c r="R910"/>
  <c r="P910"/>
  <c r="BI898"/>
  <c r="BH898"/>
  <c r="BG898"/>
  <c r="BE898"/>
  <c r="T898"/>
  <c r="R898"/>
  <c r="P898"/>
  <c r="BI888"/>
  <c r="BH888"/>
  <c r="BG888"/>
  <c r="BE888"/>
  <c r="T888"/>
  <c r="R888"/>
  <c r="P888"/>
  <c r="BI878"/>
  <c r="BH878"/>
  <c r="BG878"/>
  <c r="BE878"/>
  <c r="T878"/>
  <c r="R878"/>
  <c r="P878"/>
  <c r="BI868"/>
  <c r="BH868"/>
  <c r="BG868"/>
  <c r="BE868"/>
  <c r="T868"/>
  <c r="R868"/>
  <c r="P868"/>
  <c r="BI865"/>
  <c r="BH865"/>
  <c r="BG865"/>
  <c r="BE865"/>
  <c r="T865"/>
  <c r="R865"/>
  <c r="P865"/>
  <c r="BI862"/>
  <c r="BH862"/>
  <c r="BG862"/>
  <c r="BE862"/>
  <c r="T862"/>
  <c r="R862"/>
  <c r="P862"/>
  <c r="BI859"/>
  <c r="BH859"/>
  <c r="BG859"/>
  <c r="BE859"/>
  <c r="T859"/>
  <c r="R859"/>
  <c r="P859"/>
  <c r="BI856"/>
  <c r="BH856"/>
  <c r="BG856"/>
  <c r="BE856"/>
  <c r="T856"/>
  <c r="R856"/>
  <c r="P856"/>
  <c r="BI853"/>
  <c r="BH853"/>
  <c r="BG853"/>
  <c r="BE853"/>
  <c r="T853"/>
  <c r="R853"/>
  <c r="P853"/>
  <c r="BI850"/>
  <c r="BH850"/>
  <c r="BG850"/>
  <c r="BE850"/>
  <c r="T850"/>
  <c r="R850"/>
  <c r="P850"/>
  <c r="BI847"/>
  <c r="BH847"/>
  <c r="BG847"/>
  <c r="BE847"/>
  <c r="T847"/>
  <c r="R847"/>
  <c r="P847"/>
  <c r="BI841"/>
  <c r="BH841"/>
  <c r="BG841"/>
  <c r="BE841"/>
  <c r="T841"/>
  <c r="R841"/>
  <c r="P841"/>
  <c r="BI833"/>
  <c r="BH833"/>
  <c r="BG833"/>
  <c r="BE833"/>
  <c r="T833"/>
  <c r="R833"/>
  <c r="P833"/>
  <c r="BI831"/>
  <c r="BH831"/>
  <c r="BG831"/>
  <c r="BE831"/>
  <c r="T831"/>
  <c r="R831"/>
  <c r="P831"/>
  <c r="BI828"/>
  <c r="BH828"/>
  <c r="BG828"/>
  <c r="BE828"/>
  <c r="T828"/>
  <c r="R828"/>
  <c r="P828"/>
  <c r="BI826"/>
  <c r="BH826"/>
  <c r="BG826"/>
  <c r="BE826"/>
  <c r="T826"/>
  <c r="R826"/>
  <c r="P826"/>
  <c r="BI824"/>
  <c r="BH824"/>
  <c r="BG824"/>
  <c r="BE824"/>
  <c r="T824"/>
  <c r="R824"/>
  <c r="P824"/>
  <c r="BI823"/>
  <c r="BH823"/>
  <c r="BG823"/>
  <c r="BE823"/>
  <c r="T823"/>
  <c r="R823"/>
  <c r="P823"/>
  <c r="BI822"/>
  <c r="BH822"/>
  <c r="BG822"/>
  <c r="BE822"/>
  <c r="T822"/>
  <c r="R822"/>
  <c r="P822"/>
  <c r="BI819"/>
  <c r="BH819"/>
  <c r="BG819"/>
  <c r="BE819"/>
  <c r="T819"/>
  <c r="R819"/>
  <c r="P819"/>
  <c r="BI817"/>
  <c r="BH817"/>
  <c r="BG817"/>
  <c r="BE817"/>
  <c r="T817"/>
  <c r="R817"/>
  <c r="P817"/>
  <c r="BI814"/>
  <c r="BH814"/>
  <c r="BG814"/>
  <c r="BE814"/>
  <c r="T814"/>
  <c r="R814"/>
  <c r="P814"/>
  <c r="BI812"/>
  <c r="BH812"/>
  <c r="BG812"/>
  <c r="BE812"/>
  <c r="T812"/>
  <c r="R812"/>
  <c r="P812"/>
  <c r="BI797"/>
  <c r="BH797"/>
  <c r="BG797"/>
  <c r="BE797"/>
  <c r="T797"/>
  <c r="R797"/>
  <c r="P797"/>
  <c r="BI795"/>
  <c r="BH795"/>
  <c r="BG795"/>
  <c r="BE795"/>
  <c r="T795"/>
  <c r="R795"/>
  <c r="P795"/>
  <c r="BI793"/>
  <c r="BH793"/>
  <c r="BG793"/>
  <c r="BE793"/>
  <c r="T793"/>
  <c r="R793"/>
  <c r="P793"/>
  <c r="BI789"/>
  <c r="BH789"/>
  <c r="BG789"/>
  <c r="BE789"/>
  <c r="T789"/>
  <c r="R789"/>
  <c r="P789"/>
  <c r="BI778"/>
  <c r="BH778"/>
  <c r="BG778"/>
  <c r="BE778"/>
  <c r="T778"/>
  <c r="R778"/>
  <c r="P778"/>
  <c r="BI768"/>
  <c r="BH768"/>
  <c r="BG768"/>
  <c r="BE768"/>
  <c r="T768"/>
  <c r="R768"/>
  <c r="P768"/>
  <c r="BI766"/>
  <c r="BH766"/>
  <c r="BG766"/>
  <c r="BE766"/>
  <c r="T766"/>
  <c r="R766"/>
  <c r="P766"/>
  <c r="BI765"/>
  <c r="BH765"/>
  <c r="BG765"/>
  <c r="BE765"/>
  <c r="T765"/>
  <c r="R765"/>
  <c r="P765"/>
  <c r="BI764"/>
  <c r="BH764"/>
  <c r="BG764"/>
  <c r="BE764"/>
  <c r="T764"/>
  <c r="R764"/>
  <c r="P764"/>
  <c r="BI763"/>
  <c r="BH763"/>
  <c r="BG763"/>
  <c r="BE763"/>
  <c r="T763"/>
  <c r="R763"/>
  <c r="P763"/>
  <c r="BI761"/>
  <c r="BH761"/>
  <c r="BG761"/>
  <c r="BE761"/>
  <c r="T761"/>
  <c r="R761"/>
  <c r="P761"/>
  <c r="BI760"/>
  <c r="BH760"/>
  <c r="BG760"/>
  <c r="BE760"/>
  <c r="T760"/>
  <c r="R760"/>
  <c r="P760"/>
  <c r="BI759"/>
  <c r="BH759"/>
  <c r="BG759"/>
  <c r="BE759"/>
  <c r="T759"/>
  <c r="R759"/>
  <c r="P759"/>
  <c r="BI756"/>
  <c r="BH756"/>
  <c r="BG756"/>
  <c r="BE756"/>
  <c r="T756"/>
  <c r="R756"/>
  <c r="P756"/>
  <c r="BI754"/>
  <c r="BH754"/>
  <c r="BG754"/>
  <c r="BE754"/>
  <c r="T754"/>
  <c r="R754"/>
  <c r="P754"/>
  <c r="BI753"/>
  <c r="BH753"/>
  <c r="BG753"/>
  <c r="BE753"/>
  <c r="T753"/>
  <c r="R753"/>
  <c r="P753"/>
  <c r="BI752"/>
  <c r="BH752"/>
  <c r="BG752"/>
  <c r="BE752"/>
  <c r="T752"/>
  <c r="R752"/>
  <c r="P752"/>
  <c r="BI751"/>
  <c r="BH751"/>
  <c r="BG751"/>
  <c r="BE751"/>
  <c r="T751"/>
  <c r="R751"/>
  <c r="P751"/>
  <c r="BI748"/>
  <c r="BH748"/>
  <c r="BG748"/>
  <c r="BE748"/>
  <c r="T748"/>
  <c r="R748"/>
  <c r="P748"/>
  <c r="BI740"/>
  <c r="BH740"/>
  <c r="BG740"/>
  <c r="BE740"/>
  <c r="T740"/>
  <c r="R740"/>
  <c r="P740"/>
  <c r="BI739"/>
  <c r="BH739"/>
  <c r="BG739"/>
  <c r="BE739"/>
  <c r="T739"/>
  <c r="R739"/>
  <c r="P739"/>
  <c r="BI735"/>
  <c r="BH735"/>
  <c r="BG735"/>
  <c r="BE735"/>
  <c r="T735"/>
  <c r="R735"/>
  <c r="P735"/>
  <c r="BI732"/>
  <c r="BH732"/>
  <c r="BG732"/>
  <c r="BE732"/>
  <c r="T732"/>
  <c r="R732"/>
  <c r="P732"/>
  <c r="BI731"/>
  <c r="BH731"/>
  <c r="BG731"/>
  <c r="BE731"/>
  <c r="T731"/>
  <c r="R731"/>
  <c r="P731"/>
  <c r="BI730"/>
  <c r="BH730"/>
  <c r="BG730"/>
  <c r="BE730"/>
  <c r="T730"/>
  <c r="R730"/>
  <c r="P730"/>
  <c r="BI728"/>
  <c r="BH728"/>
  <c r="BG728"/>
  <c r="BE728"/>
  <c r="T728"/>
  <c r="R728"/>
  <c r="P728"/>
  <c r="BI727"/>
  <c r="BH727"/>
  <c r="BG727"/>
  <c r="BE727"/>
  <c r="T727"/>
  <c r="R727"/>
  <c r="P727"/>
  <c r="BI726"/>
  <c r="BH726"/>
  <c r="BG726"/>
  <c r="BE726"/>
  <c r="T726"/>
  <c r="R726"/>
  <c r="P726"/>
  <c r="BI725"/>
  <c r="BH725"/>
  <c r="BG725"/>
  <c r="BE725"/>
  <c r="T725"/>
  <c r="R725"/>
  <c r="P725"/>
  <c r="BI719"/>
  <c r="BH719"/>
  <c r="BG719"/>
  <c r="BE719"/>
  <c r="T719"/>
  <c r="R719"/>
  <c r="P719"/>
  <c r="BI715"/>
  <c r="BH715"/>
  <c r="BG715"/>
  <c r="BE715"/>
  <c r="T715"/>
  <c r="R715"/>
  <c r="P715"/>
  <c r="BI712"/>
  <c r="BH712"/>
  <c r="BG712"/>
  <c r="BE712"/>
  <c r="T712"/>
  <c r="R712"/>
  <c r="P712"/>
  <c r="BI711"/>
  <c r="BH711"/>
  <c r="BG711"/>
  <c r="BE711"/>
  <c r="T711"/>
  <c r="R711"/>
  <c r="P711"/>
  <c r="BI710"/>
  <c r="BH710"/>
  <c r="BG710"/>
  <c r="BE710"/>
  <c r="T710"/>
  <c r="R710"/>
  <c r="P710"/>
  <c r="BI709"/>
  <c r="BH709"/>
  <c r="BG709"/>
  <c r="BE709"/>
  <c r="T709"/>
  <c r="R709"/>
  <c r="P709"/>
  <c r="BI708"/>
  <c r="BH708"/>
  <c r="BG708"/>
  <c r="BE708"/>
  <c r="T708"/>
  <c r="R708"/>
  <c r="P708"/>
  <c r="BI707"/>
  <c r="BH707"/>
  <c r="BG707"/>
  <c r="BE707"/>
  <c r="T707"/>
  <c r="R707"/>
  <c r="P707"/>
  <c r="BI706"/>
  <c r="BH706"/>
  <c r="BG706"/>
  <c r="BE706"/>
  <c r="T706"/>
  <c r="R706"/>
  <c r="P706"/>
  <c r="BI705"/>
  <c r="BH705"/>
  <c r="BG705"/>
  <c r="BE705"/>
  <c r="T705"/>
  <c r="R705"/>
  <c r="P705"/>
  <c r="BI703"/>
  <c r="BH703"/>
  <c r="BG703"/>
  <c r="BE703"/>
  <c r="T703"/>
  <c r="R703"/>
  <c r="P703"/>
  <c r="BI702"/>
  <c r="BH702"/>
  <c r="BG702"/>
  <c r="BE702"/>
  <c r="T702"/>
  <c r="R702"/>
  <c r="P702"/>
  <c r="BI701"/>
  <c r="BH701"/>
  <c r="BG701"/>
  <c r="BE701"/>
  <c r="T701"/>
  <c r="R701"/>
  <c r="P701"/>
  <c r="BI700"/>
  <c r="BH700"/>
  <c r="BG700"/>
  <c r="BE700"/>
  <c r="T700"/>
  <c r="R700"/>
  <c r="P700"/>
  <c r="BI699"/>
  <c r="BH699"/>
  <c r="BG699"/>
  <c r="BE699"/>
  <c r="T699"/>
  <c r="R699"/>
  <c r="P699"/>
  <c r="BI698"/>
  <c r="BH698"/>
  <c r="BG698"/>
  <c r="BE698"/>
  <c r="T698"/>
  <c r="R698"/>
  <c r="P698"/>
  <c r="BI697"/>
  <c r="BH697"/>
  <c r="BG697"/>
  <c r="BE697"/>
  <c r="T697"/>
  <c r="R697"/>
  <c r="P697"/>
  <c r="BI696"/>
  <c r="BH696"/>
  <c r="BG696"/>
  <c r="BE696"/>
  <c r="T696"/>
  <c r="R696"/>
  <c r="P696"/>
  <c r="BI694"/>
  <c r="BH694"/>
  <c r="BG694"/>
  <c r="BE694"/>
  <c r="T694"/>
  <c r="R694"/>
  <c r="P694"/>
  <c r="BI693"/>
  <c r="BH693"/>
  <c r="BG693"/>
  <c r="BE693"/>
  <c r="T693"/>
  <c r="R693"/>
  <c r="P693"/>
  <c r="BI692"/>
  <c r="BH692"/>
  <c r="BG692"/>
  <c r="BE692"/>
  <c r="T692"/>
  <c r="R692"/>
  <c r="P692"/>
  <c r="BI690"/>
  <c r="BH690"/>
  <c r="BG690"/>
  <c r="BE690"/>
  <c r="T690"/>
  <c r="R690"/>
  <c r="P690"/>
  <c r="BI689"/>
  <c r="BH689"/>
  <c r="BG689"/>
  <c r="BE689"/>
  <c r="T689"/>
  <c r="R689"/>
  <c r="P689"/>
  <c r="BI687"/>
  <c r="BH687"/>
  <c r="BG687"/>
  <c r="BE687"/>
  <c r="T687"/>
  <c r="R687"/>
  <c r="P687"/>
  <c r="BI686"/>
  <c r="BH686"/>
  <c r="BG686"/>
  <c r="BE686"/>
  <c r="T686"/>
  <c r="R686"/>
  <c r="P686"/>
  <c r="BI685"/>
  <c r="BH685"/>
  <c r="BG685"/>
  <c r="BE685"/>
  <c r="T685"/>
  <c r="R685"/>
  <c r="P685"/>
  <c r="BI683"/>
  <c r="BH683"/>
  <c r="BG683"/>
  <c r="BE683"/>
  <c r="T683"/>
  <c r="R683"/>
  <c r="P683"/>
  <c r="BI682"/>
  <c r="BH682"/>
  <c r="BG682"/>
  <c r="BE682"/>
  <c r="T682"/>
  <c r="R682"/>
  <c r="P682"/>
  <c r="BI681"/>
  <c r="BH681"/>
  <c r="BG681"/>
  <c r="BE681"/>
  <c r="T681"/>
  <c r="R681"/>
  <c r="P681"/>
  <c r="BI679"/>
  <c r="BH679"/>
  <c r="BG679"/>
  <c r="BE679"/>
  <c r="T679"/>
  <c r="R679"/>
  <c r="P679"/>
  <c r="BI677"/>
  <c r="BH677"/>
  <c r="BG677"/>
  <c r="BE677"/>
  <c r="T677"/>
  <c r="R677"/>
  <c r="P677"/>
  <c r="BI674"/>
  <c r="BH674"/>
  <c r="BG674"/>
  <c r="BE674"/>
  <c r="T674"/>
  <c r="R674"/>
  <c r="P674"/>
  <c r="BI672"/>
  <c r="BH672"/>
  <c r="BG672"/>
  <c r="BE672"/>
  <c r="T672"/>
  <c r="R672"/>
  <c r="P672"/>
  <c r="BI670"/>
  <c r="BH670"/>
  <c r="BG670"/>
  <c r="BE670"/>
  <c r="T670"/>
  <c r="R670"/>
  <c r="P670"/>
  <c r="BI666"/>
  <c r="BH666"/>
  <c r="BG666"/>
  <c r="BE666"/>
  <c r="T666"/>
  <c r="R666"/>
  <c r="P666"/>
  <c r="BI662"/>
  <c r="BH662"/>
  <c r="BG662"/>
  <c r="BE662"/>
  <c r="T662"/>
  <c r="R662"/>
  <c r="P662"/>
  <c r="BI659"/>
  <c r="BH659"/>
  <c r="BG659"/>
  <c r="BE659"/>
  <c r="T659"/>
  <c r="R659"/>
  <c r="P659"/>
  <c r="BI655"/>
  <c r="BH655"/>
  <c r="BG655"/>
  <c r="BE655"/>
  <c r="T655"/>
  <c r="R655"/>
  <c r="P655"/>
  <c r="BI647"/>
  <c r="BH647"/>
  <c r="BG647"/>
  <c r="BE647"/>
  <c r="T647"/>
  <c r="R647"/>
  <c r="P647"/>
  <c r="BI644"/>
  <c r="BH644"/>
  <c r="BG644"/>
  <c r="BE644"/>
  <c r="T644"/>
  <c r="R644"/>
  <c r="P644"/>
  <c r="BI636"/>
  <c r="BH636"/>
  <c r="BG636"/>
  <c r="BE636"/>
  <c r="T636"/>
  <c r="R636"/>
  <c r="P636"/>
  <c r="BI633"/>
  <c r="BH633"/>
  <c r="BG633"/>
  <c r="BE633"/>
  <c r="T633"/>
  <c r="R633"/>
  <c r="P633"/>
  <c r="BI630"/>
  <c r="BH630"/>
  <c r="BG630"/>
  <c r="BE630"/>
  <c r="T630"/>
  <c r="R630"/>
  <c r="P630"/>
  <c r="BI628"/>
  <c r="BH628"/>
  <c r="BG628"/>
  <c r="BE628"/>
  <c r="T628"/>
  <c r="R628"/>
  <c r="P628"/>
  <c r="BI625"/>
  <c r="BH625"/>
  <c r="BG625"/>
  <c r="BE625"/>
  <c r="T625"/>
  <c r="R625"/>
  <c r="P625"/>
  <c r="BI623"/>
  <c r="BH623"/>
  <c r="BG623"/>
  <c r="BE623"/>
  <c r="T623"/>
  <c r="R623"/>
  <c r="P623"/>
  <c r="BI621"/>
  <c r="BH621"/>
  <c r="BG621"/>
  <c r="BE621"/>
  <c r="T621"/>
  <c r="R621"/>
  <c r="P621"/>
  <c r="BI619"/>
  <c r="BH619"/>
  <c r="BG619"/>
  <c r="BE619"/>
  <c r="T619"/>
  <c r="R619"/>
  <c r="P619"/>
  <c r="BI617"/>
  <c r="BH617"/>
  <c r="BG617"/>
  <c r="BE617"/>
  <c r="T617"/>
  <c r="R617"/>
  <c r="P617"/>
  <c r="BI609"/>
  <c r="BH609"/>
  <c r="BG609"/>
  <c r="BE609"/>
  <c r="T609"/>
  <c r="R609"/>
  <c r="P609"/>
  <c r="BI607"/>
  <c r="BH607"/>
  <c r="BG607"/>
  <c r="BE607"/>
  <c r="T607"/>
  <c r="R607"/>
  <c r="P607"/>
  <c r="BI599"/>
  <c r="BH599"/>
  <c r="BG599"/>
  <c r="BE599"/>
  <c r="T599"/>
  <c r="R599"/>
  <c r="P599"/>
  <c r="BI596"/>
  <c r="BH596"/>
  <c r="BG596"/>
  <c r="BE596"/>
  <c r="T596"/>
  <c r="R596"/>
  <c r="P596"/>
  <c r="BI594"/>
  <c r="BH594"/>
  <c r="BG594"/>
  <c r="BE594"/>
  <c r="T594"/>
  <c r="R594"/>
  <c r="P594"/>
  <c r="BI593"/>
  <c r="BH593"/>
  <c r="BG593"/>
  <c r="BE593"/>
  <c r="T593"/>
  <c r="R593"/>
  <c r="P593"/>
  <c r="BI592"/>
  <c r="BH592"/>
  <c r="BG592"/>
  <c r="BE592"/>
  <c r="T592"/>
  <c r="R592"/>
  <c r="P592"/>
  <c r="BI590"/>
  <c r="BH590"/>
  <c r="BG590"/>
  <c r="BE590"/>
  <c r="T590"/>
  <c r="R590"/>
  <c r="P590"/>
  <c r="BI588"/>
  <c r="BH588"/>
  <c r="BG588"/>
  <c r="BE588"/>
  <c r="T588"/>
  <c r="R588"/>
  <c r="P588"/>
  <c r="BI585"/>
  <c r="BH585"/>
  <c r="BG585"/>
  <c r="BE585"/>
  <c r="T585"/>
  <c r="R585"/>
  <c r="P585"/>
  <c r="BI582"/>
  <c r="BH582"/>
  <c r="BG582"/>
  <c r="BE582"/>
  <c r="T582"/>
  <c r="R582"/>
  <c r="P582"/>
  <c r="BI581"/>
  <c r="BH581"/>
  <c r="BG581"/>
  <c r="BE581"/>
  <c r="T581"/>
  <c r="R581"/>
  <c r="P581"/>
  <c r="BI579"/>
  <c r="BH579"/>
  <c r="BG579"/>
  <c r="BE579"/>
  <c r="T579"/>
  <c r="R579"/>
  <c r="P579"/>
  <c r="BI576"/>
  <c r="BH576"/>
  <c r="BG576"/>
  <c r="BE576"/>
  <c r="T576"/>
  <c r="R576"/>
  <c r="P576"/>
  <c r="BI575"/>
  <c r="BH575"/>
  <c r="BG575"/>
  <c r="BE575"/>
  <c r="T575"/>
  <c r="R575"/>
  <c r="P575"/>
  <c r="BI572"/>
  <c r="BH572"/>
  <c r="BG572"/>
  <c r="BE572"/>
  <c r="T572"/>
  <c r="R572"/>
  <c r="P572"/>
  <c r="BI566"/>
  <c r="BH566"/>
  <c r="BG566"/>
  <c r="BE566"/>
  <c r="T566"/>
  <c r="R566"/>
  <c r="P566"/>
  <c r="BI562"/>
  <c r="BH562"/>
  <c r="BG562"/>
  <c r="BE562"/>
  <c r="T562"/>
  <c r="R562"/>
  <c r="P562"/>
  <c r="BI558"/>
  <c r="BH558"/>
  <c r="BG558"/>
  <c r="BE558"/>
  <c r="T558"/>
  <c r="R558"/>
  <c r="P558"/>
  <c r="BI555"/>
  <c r="BH555"/>
  <c r="BG555"/>
  <c r="BE555"/>
  <c r="T555"/>
  <c r="R555"/>
  <c r="P555"/>
  <c r="BI549"/>
  <c r="BH549"/>
  <c r="BG549"/>
  <c r="BE549"/>
  <c r="T549"/>
  <c r="R549"/>
  <c r="P549"/>
  <c r="BI546"/>
  <c r="BH546"/>
  <c r="BG546"/>
  <c r="BE546"/>
  <c r="T546"/>
  <c r="R546"/>
  <c r="P546"/>
  <c r="BI540"/>
  <c r="BH540"/>
  <c r="BG540"/>
  <c r="BE540"/>
  <c r="T540"/>
  <c r="R540"/>
  <c r="P540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7"/>
  <c r="BH527"/>
  <c r="BG527"/>
  <c r="BE527"/>
  <c r="T527"/>
  <c r="R527"/>
  <c r="P527"/>
  <c r="BI521"/>
  <c r="BH521"/>
  <c r="BG521"/>
  <c r="BE521"/>
  <c r="T521"/>
  <c r="R521"/>
  <c r="P521"/>
  <c r="BI518"/>
  <c r="BH518"/>
  <c r="BG518"/>
  <c r="BE518"/>
  <c r="T518"/>
  <c r="R518"/>
  <c r="P518"/>
  <c r="BI514"/>
  <c r="BH514"/>
  <c r="BG514"/>
  <c r="BE514"/>
  <c r="T514"/>
  <c r="R514"/>
  <c r="P514"/>
  <c r="BI508"/>
  <c r="BH508"/>
  <c r="BG508"/>
  <c r="BE508"/>
  <c r="T508"/>
  <c r="R508"/>
  <c r="P508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497"/>
  <c r="BH497"/>
  <c r="BG497"/>
  <c r="BE497"/>
  <c r="T497"/>
  <c r="R497"/>
  <c r="P497"/>
  <c r="BI493"/>
  <c r="BH493"/>
  <c r="BG493"/>
  <c r="BE493"/>
  <c r="T493"/>
  <c r="R493"/>
  <c r="P493"/>
  <c r="BI491"/>
  <c r="BH491"/>
  <c r="BG491"/>
  <c r="BE491"/>
  <c r="T491"/>
  <c r="R491"/>
  <c r="P491"/>
  <c r="BI489"/>
  <c r="BH489"/>
  <c r="BG489"/>
  <c r="BE489"/>
  <c r="T489"/>
  <c r="R489"/>
  <c r="P489"/>
  <c r="BI485"/>
  <c r="BH485"/>
  <c r="BG485"/>
  <c r="BE485"/>
  <c r="T485"/>
  <c r="R485"/>
  <c r="P485"/>
  <c r="BI483"/>
  <c r="BH483"/>
  <c r="BG483"/>
  <c r="BE483"/>
  <c r="T483"/>
  <c r="R483"/>
  <c r="P483"/>
  <c r="BI476"/>
  <c r="BH476"/>
  <c r="BG476"/>
  <c r="BE476"/>
  <c r="T476"/>
  <c r="R476"/>
  <c r="P476"/>
  <c r="BI473"/>
  <c r="BH473"/>
  <c r="BG473"/>
  <c r="BE473"/>
  <c r="T473"/>
  <c r="R473"/>
  <c r="P473"/>
  <c r="BI472"/>
  <c r="BH472"/>
  <c r="BG472"/>
  <c r="BE472"/>
  <c r="T472"/>
  <c r="R472"/>
  <c r="P472"/>
  <c r="BI470"/>
  <c r="BH470"/>
  <c r="BG470"/>
  <c r="BE470"/>
  <c r="T470"/>
  <c r="R470"/>
  <c r="P470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56"/>
  <c r="BH456"/>
  <c r="BG456"/>
  <c r="BE456"/>
  <c r="T456"/>
  <c r="R456"/>
  <c r="P456"/>
  <c r="BI443"/>
  <c r="BH443"/>
  <c r="BG443"/>
  <c r="BE443"/>
  <c r="T443"/>
  <c r="R443"/>
  <c r="P443"/>
  <c r="BI440"/>
  <c r="BH440"/>
  <c r="BG440"/>
  <c r="BE440"/>
  <c r="T440"/>
  <c r="R440"/>
  <c r="P440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27"/>
  <c r="BH427"/>
  <c r="BG427"/>
  <c r="BE427"/>
  <c r="T427"/>
  <c r="R427"/>
  <c r="P427"/>
  <c r="BI423"/>
  <c r="BH423"/>
  <c r="BG423"/>
  <c r="BE423"/>
  <c r="T423"/>
  <c r="R423"/>
  <c r="P423"/>
  <c r="BI416"/>
  <c r="BH416"/>
  <c r="BG416"/>
  <c r="BE416"/>
  <c r="T416"/>
  <c r="R416"/>
  <c r="P416"/>
  <c r="BI410"/>
  <c r="BH410"/>
  <c r="BG410"/>
  <c r="BE410"/>
  <c r="T410"/>
  <c r="R410"/>
  <c r="P410"/>
  <c r="BI407"/>
  <c r="BH407"/>
  <c r="BG407"/>
  <c r="BE407"/>
  <c r="T407"/>
  <c r="R407"/>
  <c r="P407"/>
  <c r="BI404"/>
  <c r="BH404"/>
  <c r="BG404"/>
  <c r="BE404"/>
  <c r="T404"/>
  <c r="R404"/>
  <c r="P404"/>
  <c r="BI402"/>
  <c r="BH402"/>
  <c r="BG402"/>
  <c r="BE402"/>
  <c r="T402"/>
  <c r="R402"/>
  <c r="P402"/>
  <c r="BI394"/>
  <c r="BH394"/>
  <c r="BG394"/>
  <c r="BE394"/>
  <c r="T394"/>
  <c r="R394"/>
  <c r="P394"/>
  <c r="BI384"/>
  <c r="BH384"/>
  <c r="BG384"/>
  <c r="BE384"/>
  <c r="T384"/>
  <c r="R384"/>
  <c r="P384"/>
  <c r="BI376"/>
  <c r="BH376"/>
  <c r="BG376"/>
  <c r="BE376"/>
  <c r="T376"/>
  <c r="R376"/>
  <c r="P376"/>
  <c r="BI368"/>
  <c r="BH368"/>
  <c r="BG368"/>
  <c r="BE368"/>
  <c r="T368"/>
  <c r="R368"/>
  <c r="P368"/>
  <c r="BI362"/>
  <c r="BH362"/>
  <c r="BG362"/>
  <c r="BE362"/>
  <c r="T362"/>
  <c r="R362"/>
  <c r="P362"/>
  <c r="BI359"/>
  <c r="BH359"/>
  <c r="BG359"/>
  <c r="BE359"/>
  <c r="T359"/>
  <c r="R359"/>
  <c r="P359"/>
  <c r="BI345"/>
  <c r="BH345"/>
  <c r="BG345"/>
  <c r="BE345"/>
  <c r="T345"/>
  <c r="R345"/>
  <c r="P345"/>
  <c r="BI331"/>
  <c r="BH331"/>
  <c r="BG331"/>
  <c r="BE331"/>
  <c r="T331"/>
  <c r="R331"/>
  <c r="P331"/>
  <c r="BI324"/>
  <c r="BH324"/>
  <c r="BG324"/>
  <c r="BE324"/>
  <c r="T324"/>
  <c r="R324"/>
  <c r="P324"/>
  <c r="BI316"/>
  <c r="BH316"/>
  <c r="BG316"/>
  <c r="BE316"/>
  <c r="T316"/>
  <c r="R316"/>
  <c r="P316"/>
  <c r="BI309"/>
  <c r="BH309"/>
  <c r="BG309"/>
  <c r="BE309"/>
  <c r="T309"/>
  <c r="R309"/>
  <c r="P309"/>
  <c r="BI301"/>
  <c r="BH301"/>
  <c r="BG301"/>
  <c r="BE301"/>
  <c r="T301"/>
  <c r="R301"/>
  <c r="P301"/>
  <c r="BI291"/>
  <c r="BH291"/>
  <c r="BG291"/>
  <c r="BE291"/>
  <c r="T291"/>
  <c r="R291"/>
  <c r="P291"/>
  <c r="BI288"/>
  <c r="BH288"/>
  <c r="BG288"/>
  <c r="BE288"/>
  <c r="T288"/>
  <c r="R288"/>
  <c r="P288"/>
  <c r="BI278"/>
  <c r="BH278"/>
  <c r="BG278"/>
  <c r="BE278"/>
  <c r="T278"/>
  <c r="R278"/>
  <c r="P278"/>
  <c r="BI260"/>
  <c r="BH260"/>
  <c r="BG260"/>
  <c r="BE260"/>
  <c r="T260"/>
  <c r="R260"/>
  <c r="P260"/>
  <c r="BI254"/>
  <c r="BH254"/>
  <c r="BG254"/>
  <c r="BE254"/>
  <c r="T254"/>
  <c r="R254"/>
  <c r="P254"/>
  <c r="BI236"/>
  <c r="BH236"/>
  <c r="BG236"/>
  <c r="BE236"/>
  <c r="T236"/>
  <c r="R236"/>
  <c r="P236"/>
  <c r="BI222"/>
  <c r="BH222"/>
  <c r="BG222"/>
  <c r="BE222"/>
  <c r="T222"/>
  <c r="R222"/>
  <c r="P222"/>
  <c r="BI216"/>
  <c r="BH216"/>
  <c r="BG216"/>
  <c r="BE216"/>
  <c r="T216"/>
  <c r="R216"/>
  <c r="P216"/>
  <c r="BI202"/>
  <c r="BH202"/>
  <c r="BG202"/>
  <c r="BE202"/>
  <c r="T202"/>
  <c r="R202"/>
  <c r="P202"/>
  <c r="BI188"/>
  <c r="BH188"/>
  <c r="BG188"/>
  <c r="BE188"/>
  <c r="T188"/>
  <c r="R188"/>
  <c r="P188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6"/>
  <c r="BH176"/>
  <c r="BG176"/>
  <c r="BE176"/>
  <c r="T176"/>
  <c r="R176"/>
  <c r="P176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9"/>
  <c r="BH159"/>
  <c r="BG159"/>
  <c r="BE159"/>
  <c r="T159"/>
  <c r="R159"/>
  <c r="P159"/>
  <c r="BI156"/>
  <c r="BH156"/>
  <c r="BG156"/>
  <c r="BE156"/>
  <c r="T156"/>
  <c r="R156"/>
  <c r="P156"/>
  <c r="BI153"/>
  <c r="BH153"/>
  <c r="BG153"/>
  <c r="BE153"/>
  <c r="T153"/>
  <c r="R153"/>
  <c r="P153"/>
  <c r="F144"/>
  <c r="E142"/>
  <c r="F89"/>
  <c r="E87"/>
  <c r="J24"/>
  <c r="E24"/>
  <c r="J92"/>
  <c r="J23"/>
  <c r="J21"/>
  <c r="E21"/>
  <c r="J146"/>
  <c r="J20"/>
  <c r="J18"/>
  <c r="E18"/>
  <c r="F92"/>
  <c r="J17"/>
  <c r="J15"/>
  <c r="E15"/>
  <c r="F146"/>
  <c r="J14"/>
  <c r="J12"/>
  <c r="J144"/>
  <c r="E7"/>
  <c r="E85"/>
  <c i="1" r="L90"/>
  <c r="AM90"/>
  <c r="AM89"/>
  <c r="L89"/>
  <c r="AM87"/>
  <c r="L87"/>
  <c r="L85"/>
  <c r="L84"/>
  <c i="2" r="BK1889"/>
  <c r="J1687"/>
  <c r="J1594"/>
  <c r="BK1497"/>
  <c r="J1655"/>
  <c r="J1649"/>
  <c r="J1146"/>
  <c r="BK853"/>
  <c r="BK711"/>
  <c r="J592"/>
  <c r="BK443"/>
  <c r="J236"/>
  <c r="BK167"/>
  <c r="BK1977"/>
  <c r="J1867"/>
  <c r="BK1653"/>
  <c r="J1281"/>
  <c r="BK1594"/>
  <c r="J1549"/>
  <c r="J1428"/>
  <c r="J1341"/>
  <c r="J1253"/>
  <c r="BK1562"/>
  <c r="BK1344"/>
  <c r="J1671"/>
  <c r="J1562"/>
  <c r="J1479"/>
  <c r="J1391"/>
  <c r="J1368"/>
  <c r="J1288"/>
  <c r="J1213"/>
  <c r="BK989"/>
  <c r="BK847"/>
  <c r="BK685"/>
  <c r="J1316"/>
  <c r="J1071"/>
  <c r="BK735"/>
  <c r="BK672"/>
  <c r="J384"/>
  <c r="BK1249"/>
  <c r="BK1079"/>
  <c r="J918"/>
  <c r="J759"/>
  <c r="J701"/>
  <c r="BK644"/>
  <c r="J558"/>
  <c r="J521"/>
  <c r="J437"/>
  <c r="J184"/>
  <c r="BK1399"/>
  <c r="J1365"/>
  <c r="BK1253"/>
  <c r="BK1233"/>
  <c r="BK1180"/>
  <c r="BK1033"/>
  <c r="J850"/>
  <c r="BK708"/>
  <c r="BK1139"/>
  <c r="J878"/>
  <c r="J730"/>
  <c r="J575"/>
  <c r="BK260"/>
  <c r="J1300"/>
  <c r="J1263"/>
  <c r="BK1353"/>
  <c r="BK993"/>
  <c r="J739"/>
  <c r="J694"/>
  <c r="BK607"/>
  <c r="J555"/>
  <c r="J1416"/>
  <c r="J1123"/>
  <c r="J689"/>
  <c r="BK435"/>
  <c r="BK1171"/>
  <c r="BK1210"/>
  <c r="J1039"/>
  <c r="BK1227"/>
  <c r="BK1163"/>
  <c r="BK987"/>
  <c r="J731"/>
  <c r="J692"/>
  <c r="J579"/>
  <c r="J980"/>
  <c r="J920"/>
  <c r="BK739"/>
  <c r="J727"/>
  <c r="BK647"/>
  <c r="J532"/>
  <c r="BK427"/>
  <c r="BK176"/>
  <c r="J1216"/>
  <c r="J853"/>
  <c r="BK766"/>
  <c r="BK636"/>
  <c r="BK483"/>
  <c r="J324"/>
  <c r="BK1736"/>
  <c r="BK1643"/>
  <c r="J1525"/>
  <c r="J1736"/>
  <c r="J1632"/>
  <c r="J1180"/>
  <c r="BK888"/>
  <c r="J795"/>
  <c r="BK698"/>
  <c r="BK497"/>
  <c r="BK254"/>
  <c r="J216"/>
  <c r="BK159"/>
  <c r="J1953"/>
  <c r="J1832"/>
  <c r="J1626"/>
  <c r="J1643"/>
  <c r="BK1551"/>
  <c r="J1377"/>
  <c r="BK1316"/>
  <c r="J1570"/>
  <c r="BK1365"/>
  <c r="BK1921"/>
  <c r="BK1655"/>
  <c r="J1561"/>
  <c r="J1509"/>
  <c r="BK1416"/>
  <c r="J1359"/>
  <c r="BK1305"/>
  <c r="BK1156"/>
  <c r="BK910"/>
  <c r="J797"/>
  <c r="BK625"/>
  <c r="BK440"/>
  <c r="BK309"/>
  <c r="BK1607"/>
  <c r="J1470"/>
  <c r="J1303"/>
  <c r="J1141"/>
  <c r="J751"/>
  <c r="J696"/>
  <c r="BK540"/>
  <c r="BK324"/>
  <c r="BK1493"/>
  <c r="J1363"/>
  <c r="J1163"/>
  <c r="J789"/>
  <c r="J728"/>
  <c r="J644"/>
  <c r="BK530"/>
  <c r="BK416"/>
  <c r="BK1236"/>
  <c r="J765"/>
  <c r="J1305"/>
  <c r="J766"/>
  <c r="J647"/>
  <c r="BK493"/>
  <c r="J1245"/>
  <c r="BK1039"/>
  <c r="J1250"/>
  <c r="BK1359"/>
  <c r="BK1251"/>
  <c r="BK1152"/>
  <c r="J823"/>
  <c r="BK674"/>
  <c r="J483"/>
  <c r="BK1428"/>
  <c r="BK1214"/>
  <c r="J707"/>
  <c r="BK619"/>
  <c r="J278"/>
  <c r="BK1235"/>
  <c r="BK1277"/>
  <c r="J1077"/>
  <c r="J984"/>
  <c r="BK1202"/>
  <c r="BK1045"/>
  <c r="J912"/>
  <c r="BK817"/>
  <c r="BK659"/>
  <c r="BK592"/>
  <c r="J514"/>
  <c r="BK376"/>
  <c r="BK932"/>
  <c r="J831"/>
  <c r="BK694"/>
  <c r="J518"/>
  <c r="BK402"/>
  <c r="J1236"/>
  <c r="BK915"/>
  <c r="J725"/>
  <c r="J662"/>
  <c r="BK621"/>
  <c r="J473"/>
  <c r="J176"/>
  <c r="BK1768"/>
  <c r="J1659"/>
  <c r="BK1533"/>
  <c r="BK1281"/>
  <c r="J1651"/>
  <c r="J1271"/>
  <c r="J992"/>
  <c r="BK752"/>
  <c r="BK514"/>
  <c r="BK466"/>
  <c r="BK236"/>
  <c r="BK164"/>
  <c r="J1972"/>
  <c r="BK1703"/>
  <c r="BK1652"/>
  <c r="J1652"/>
  <c r="BK1576"/>
  <c r="BK1470"/>
  <c r="BK1361"/>
  <c r="J1313"/>
  <c r="BK1564"/>
  <c r="J1357"/>
  <c r="BK1719"/>
  <c r="BK1560"/>
  <c r="J1489"/>
  <c r="BK1388"/>
  <c r="BK1300"/>
  <c r="J1154"/>
  <c r="BK868"/>
  <c r="J756"/>
  <c r="J596"/>
  <c r="J402"/>
  <c r="BK1981"/>
  <c r="J1468"/>
  <c r="BK1338"/>
  <c r="BK1222"/>
  <c r="BK789"/>
  <c r="BK702"/>
  <c r="BK630"/>
  <c r="J359"/>
  <c r="J1495"/>
  <c r="J1424"/>
  <c r="J1229"/>
  <c r="J1055"/>
  <c r="BK756"/>
  <c r="J655"/>
  <c r="BK546"/>
  <c r="J433"/>
  <c r="J1259"/>
  <c r="J1087"/>
  <c r="J764"/>
  <c r="BK707"/>
  <c r="BK655"/>
  <c r="J456"/>
  <c r="J164"/>
  <c r="BK1357"/>
  <c r="BK1245"/>
  <c r="J1225"/>
  <c r="J1109"/>
  <c r="J930"/>
  <c r="J763"/>
  <c r="BK1225"/>
  <c r="BK1095"/>
  <c r="BK345"/>
  <c r="J841"/>
  <c r="J687"/>
  <c r="J485"/>
  <c r="BK156"/>
  <c r="J1074"/>
  <c r="BK1231"/>
  <c r="J1054"/>
  <c r="J986"/>
  <c r="BK1208"/>
  <c r="BK1146"/>
  <c r="BK914"/>
  <c r="J793"/>
  <c r="BK693"/>
  <c r="BK628"/>
  <c r="BK504"/>
  <c r="BK404"/>
  <c r="BK532"/>
  <c r="BK423"/>
  <c r="J1719"/>
  <c r="J156"/>
  <c r="BK1884"/>
  <c r="BK1663"/>
  <c r="J1222"/>
  <c r="BK1601"/>
  <c r="BK1561"/>
  <c r="BK1468"/>
  <c r="J1330"/>
  <c r="BK1250"/>
  <c r="J1467"/>
  <c r="BK1953"/>
  <c r="BK1695"/>
  <c r="J1628"/>
  <c r="J1517"/>
  <c r="BK1458"/>
  <c r="BK1376"/>
  <c r="BK1322"/>
  <c r="BK1285"/>
  <c r="BK862"/>
  <c r="J686"/>
  <c r="J594"/>
  <c r="J362"/>
  <c r="BK1800"/>
  <c r="BK1467"/>
  <c r="BK1270"/>
  <c r="BK1054"/>
  <c r="BK753"/>
  <c r="BK666"/>
  <c r="J489"/>
  <c r="BK1495"/>
  <c r="J1389"/>
  <c r="BK1160"/>
  <c r="J833"/>
  <c r="J732"/>
  <c r="J666"/>
  <c r="J599"/>
  <c r="BK456"/>
  <c r="BK181"/>
  <c r="J1176"/>
  <c r="J754"/>
  <c r="J1174"/>
  <c r="BK812"/>
  <c r="BK682"/>
  <c r="BK508"/>
  <c r="J1407"/>
  <c r="BK1167"/>
  <c r="J1295"/>
  <c r="J1436"/>
  <c r="J1270"/>
  <c r="J1143"/>
  <c r="BK924"/>
  <c r="BK727"/>
  <c r="BK662"/>
  <c r="J562"/>
  <c r="BK1297"/>
  <c r="BK986"/>
  <c r="J659"/>
  <c r="J376"/>
  <c r="BK1273"/>
  <c r="BK916"/>
  <c r="BK1087"/>
  <c r="J993"/>
  <c r="J1237"/>
  <c r="BK1196"/>
  <c r="J988"/>
  <c r="J898"/>
  <c r="J712"/>
  <c r="J633"/>
  <c r="BK576"/>
  <c r="J468"/>
  <c r="BK922"/>
  <c r="BK763"/>
  <c r="J706"/>
  <c r="BK633"/>
  <c r="J508"/>
  <c r="J394"/>
  <c r="BK1295"/>
  <c r="BK1149"/>
  <c r="BK826"/>
  <c r="BK705"/>
  <c r="J607"/>
  <c r="BK489"/>
  <c i="1" r="AS94"/>
  <c i="2" r="J1921"/>
  <c r="BK1679"/>
  <c r="J1541"/>
  <c r="BK1864"/>
  <c r="J1653"/>
  <c r="J1231"/>
  <c r="J915"/>
  <c r="BK822"/>
  <c r="J690"/>
  <c r="BK485"/>
  <c r="BK222"/>
  <c r="J188"/>
  <c r="J153"/>
  <c r="J1864"/>
  <c r="J1623"/>
  <c r="BK1615"/>
  <c r="BK1582"/>
  <c r="J1497"/>
  <c r="J1353"/>
  <c r="J1298"/>
  <c r="J1977"/>
  <c r="J1884"/>
  <c r="J1600"/>
  <c r="BK1525"/>
  <c r="BK1454"/>
  <c r="J1370"/>
  <c r="J1307"/>
  <c r="BK1271"/>
  <c r="J1095"/>
  <c r="J914"/>
  <c r="J814"/>
  <c r="J677"/>
  <c r="BK582"/>
  <c r="BK291"/>
  <c r="J1605"/>
  <c r="BK1413"/>
  <c r="J1277"/>
  <c r="BK912"/>
  <c r="BK726"/>
  <c r="J682"/>
  <c r="J536"/>
  <c r="J291"/>
  <c r="BK1391"/>
  <c r="J1214"/>
  <c r="J926"/>
  <c r="BK760"/>
  <c r="BK692"/>
  <c r="J609"/>
  <c r="J497"/>
  <c r="J260"/>
  <c r="BK1216"/>
  <c r="BK984"/>
  <c r="BK859"/>
  <c r="BK731"/>
  <c r="BK686"/>
  <c r="J628"/>
  <c r="BK555"/>
  <c r="BK476"/>
  <c r="BK433"/>
  <c r="BK1407"/>
  <c r="BK1369"/>
  <c r="J1240"/>
  <c r="BK1150"/>
  <c r="BK983"/>
  <c r="BK795"/>
  <c r="J1171"/>
  <c r="J753"/>
  <c r="J581"/>
  <c r="BK1174"/>
  <c r="BK1387"/>
  <c r="BK1109"/>
  <c r="BK1350"/>
  <c r="BK1005"/>
  <c r="J768"/>
  <c r="J705"/>
  <c r="BK681"/>
  <c r="J566"/>
  <c r="J466"/>
  <c r="J1291"/>
  <c r="J1149"/>
  <c r="J711"/>
  <c r="BK609"/>
  <c r="BK506"/>
  <c r="J407"/>
  <c r="J1178"/>
  <c r="BK823"/>
  <c r="BK1711"/>
  <c r="J1560"/>
  <c r="J1348"/>
  <c r="BK1671"/>
  <c r="J1615"/>
  <c r="BK1178"/>
  <c r="BK898"/>
  <c r="BK751"/>
  <c r="BK590"/>
  <c r="J423"/>
  <c r="J222"/>
  <c r="BK184"/>
  <c r="J1979"/>
  <c r="BK1881"/>
  <c r="J1800"/>
  <c r="BK1640"/>
  <c r="BK1628"/>
  <c r="J1564"/>
  <c r="BK1509"/>
  <c r="J1376"/>
  <c r="BK1600"/>
  <c r="J1387"/>
  <c r="BK1972"/>
  <c r="J1889"/>
  <c r="BK1651"/>
  <c r="BK1588"/>
  <c r="J1493"/>
  <c r="J1224"/>
  <c r="J888"/>
  <c r="BK712"/>
  <c r="J549"/>
  <c r="J288"/>
  <c r="BK1445"/>
  <c r="BK1166"/>
  <c r="J859"/>
  <c r="J167"/>
  <c r="J1372"/>
  <c r="BK1247"/>
  <c r="BK1218"/>
  <c r="J1079"/>
  <c r="J910"/>
  <c r="J710"/>
  <c r="BK1213"/>
  <c r="J928"/>
  <c r="BK728"/>
  <c r="BK278"/>
  <c r="J1205"/>
  <c r="BK1424"/>
  <c r="BK1259"/>
  <c r="J1361"/>
  <c r="BK1263"/>
  <c r="BK1077"/>
  <c r="J740"/>
  <c r="J698"/>
  <c r="BK599"/>
  <c r="J476"/>
  <c r="J1251"/>
  <c r="J697"/>
  <c r="J585"/>
  <c r="J345"/>
  <c r="J1269"/>
  <c r="BK980"/>
  <c r="BK1158"/>
  <c r="J1031"/>
  <c r="BK575"/>
  <c r="J368"/>
  <c r="J1241"/>
  <c r="BK1017"/>
  <c r="BK831"/>
  <c r="J708"/>
  <c r="J625"/>
  <c r="BK534"/>
  <c r="J416"/>
  <c r="J1703"/>
  <c r="BK1621"/>
  <c r="BK1867"/>
  <c r="BK1570"/>
  <c r="J1029"/>
  <c r="BK833"/>
  <c r="BK740"/>
  <c r="J534"/>
  <c r="BK410"/>
  <c r="BK216"/>
  <c r="BK188"/>
  <c r="J1981"/>
  <c r="BK1632"/>
  <c r="BK1549"/>
  <c r="J1494"/>
  <c r="J1399"/>
  <c r="BK1313"/>
  <c r="BK1215"/>
  <c r="J916"/>
  <c r="BK850"/>
  <c r="J681"/>
  <c r="J472"/>
  <c r="BK301"/>
  <c r="J1711"/>
  <c r="J1458"/>
  <c r="J1247"/>
  <c r="BK976"/>
  <c r="J161"/>
  <c r="J983"/>
  <c r="BK828"/>
  <c r="BK706"/>
  <c r="BK670"/>
  <c r="BK572"/>
  <c r="J506"/>
  <c r="J202"/>
  <c r="J1388"/>
  <c r="J1249"/>
  <c r="J1227"/>
  <c r="BK1141"/>
  <c r="BK926"/>
  <c r="J715"/>
  <c r="J1202"/>
  <c r="J467"/>
  <c r="BK1370"/>
  <c r="BK814"/>
  <c r="J693"/>
  <c r="J576"/>
  <c r="BK153"/>
  <c r="BK1031"/>
  <c r="BK1123"/>
  <c r="J1005"/>
  <c r="J976"/>
  <c r="BK1226"/>
  <c r="J1156"/>
  <c r="BK878"/>
  <c r="BK778"/>
  <c r="J700"/>
  <c r="BK588"/>
  <c r="J470"/>
  <c r="BK359"/>
  <c r="J862"/>
  <c r="BK759"/>
  <c r="BK697"/>
  <c r="BK579"/>
  <c r="J504"/>
  <c r="BK384"/>
  <c r="BK1242"/>
  <c r="J1150"/>
  <c r="J847"/>
  <c r="BK765"/>
  <c r="J672"/>
  <c r="J590"/>
  <c r="BK437"/>
  <c r="J159"/>
  <c r="J1975"/>
  <c r="J1886"/>
  <c r="BK1291"/>
  <c r="J1601"/>
  <c r="J824"/>
  <c r="J540"/>
  <c r="J309"/>
  <c r="J179"/>
  <c r="BK1886"/>
  <c r="BK1659"/>
  <c r="J1607"/>
  <c r="BK1541"/>
  <c r="J1350"/>
  <c r="J1582"/>
  <c r="J1881"/>
  <c r="J1533"/>
  <c r="J1413"/>
  <c r="J1338"/>
  <c r="J1242"/>
  <c r="BK920"/>
  <c r="J752"/>
  <c r="J617"/>
  <c r="BK368"/>
  <c r="BK1436"/>
  <c r="J1220"/>
  <c r="J760"/>
  <c r="J636"/>
  <c r="J465"/>
  <c r="J1344"/>
  <c r="J778"/>
  <c r="J582"/>
  <c r="BK331"/>
  <c r="J1160"/>
  <c r="BK841"/>
  <c r="BK687"/>
  <c r="BK536"/>
  <c r="BK394"/>
  <c r="BK1303"/>
  <c r="J1167"/>
  <c r="BK918"/>
  <c r="BK690"/>
  <c r="J950"/>
  <c r="BK683"/>
  <c r="BK1341"/>
  <c r="BK1363"/>
  <c r="J1235"/>
  <c r="BK992"/>
  <c r="BK703"/>
  <c r="J593"/>
  <c r="J440"/>
  <c r="BK764"/>
  <c r="J588"/>
  <c r="J1285"/>
  <c r="J1139"/>
  <c r="BK990"/>
  <c r="J1166"/>
  <c r="BK950"/>
  <c r="BK709"/>
  <c r="J623"/>
  <c r="BK473"/>
  <c r="BK930"/>
  <c r="BK732"/>
  <c r="BK593"/>
  <c r="BK491"/>
  <c r="J331"/>
  <c r="J990"/>
  <c r="BK715"/>
  <c r="BK623"/>
  <c r="J427"/>
  <c r="J1663"/>
  <c r="J1768"/>
  <c r="BK1605"/>
  <c r="J924"/>
  <c r="BK710"/>
  <c r="J491"/>
  <c r="BK202"/>
  <c r="BK1979"/>
  <c r="BK1687"/>
  <c r="J1454"/>
  <c r="BK1649"/>
  <c r="J1466"/>
  <c r="J1369"/>
  <c r="J1273"/>
  <c r="BK865"/>
  <c r="J670"/>
  <c r="J410"/>
  <c r="BK1479"/>
  <c r="BK1298"/>
  <c r="BK793"/>
  <c r="J703"/>
  <c r="J530"/>
  <c r="BK1489"/>
  <c r="J865"/>
  <c r="J726"/>
  <c r="BK581"/>
  <c r="J170"/>
  <c r="J922"/>
  <c r="J709"/>
  <c r="BK617"/>
  <c r="BK467"/>
  <c r="BK288"/>
  <c r="J1297"/>
  <c r="J1196"/>
  <c r="J1017"/>
  <c r="J748"/>
  <c r="BK1224"/>
  <c r="BK768"/>
  <c r="J630"/>
  <c r="BK179"/>
  <c r="J987"/>
  <c r="J1215"/>
  <c r="J1210"/>
  <c r="J735"/>
  <c r="J679"/>
  <c r="BK468"/>
  <c r="BK1220"/>
  <c r="J674"/>
  <c r="J301"/>
  <c r="BK1029"/>
  <c r="J1051"/>
  <c r="BK1229"/>
  <c r="J1033"/>
  <c r="BK824"/>
  <c r="BK677"/>
  <c r="J572"/>
  <c r="BK362"/>
  <c r="J822"/>
  <c r="BK696"/>
  <c r="J546"/>
  <c r="J404"/>
  <c r="BK1176"/>
  <c r="J817"/>
  <c r="BK679"/>
  <c r="BK549"/>
  <c r="BK161"/>
  <c r="J1727"/>
  <c r="J1640"/>
  <c r="BK1517"/>
  <c r="J1679"/>
  <c r="BK1626"/>
  <c r="BK1143"/>
  <c r="J719"/>
  <c r="J505"/>
  <c r="J254"/>
  <c r="J181"/>
  <c r="BK1975"/>
  <c r="BK1727"/>
  <c r="J1621"/>
  <c r="BK1623"/>
  <c r="J1588"/>
  <c r="BK1505"/>
  <c r="BK1372"/>
  <c r="J1322"/>
  <c r="J1576"/>
  <c r="BK1466"/>
  <c r="BK1348"/>
  <c r="BK1832"/>
  <c r="J1551"/>
  <c r="J1505"/>
  <c r="BK1377"/>
  <c r="BK1296"/>
  <c r="J1208"/>
  <c r="BK988"/>
  <c r="BK856"/>
  <c r="BK562"/>
  <c r="J316"/>
  <c r="J1695"/>
  <c r="J1445"/>
  <c r="BK1330"/>
  <c r="J1218"/>
  <c r="BK761"/>
  <c r="BK701"/>
  <c r="BK558"/>
  <c r="BK518"/>
  <c r="BK1494"/>
  <c r="BK1368"/>
  <c r="BK1269"/>
  <c r="J828"/>
  <c r="BK700"/>
  <c r="BK594"/>
  <c r="BK505"/>
  <c r="BK1237"/>
  <c r="J868"/>
  <c r="J761"/>
  <c r="J683"/>
  <c r="J621"/>
  <c r="BK527"/>
  <c r="J443"/>
  <c r="BK316"/>
  <c r="BK1389"/>
  <c r="J1296"/>
  <c r="J1238"/>
  <c r="J1158"/>
  <c r="J932"/>
  <c r="BK797"/>
  <c r="BK1307"/>
  <c r="BK1055"/>
  <c r="BK754"/>
  <c r="BK699"/>
  <c r="J1226"/>
  <c r="BK1051"/>
  <c r="BK1288"/>
  <c r="BK1071"/>
  <c r="J1233"/>
  <c r="BK1074"/>
  <c r="BK748"/>
  <c r="J699"/>
  <c r="J619"/>
  <c r="BK521"/>
  <c r="BK465"/>
  <c r="BK1241"/>
  <c r="J812"/>
  <c r="BK596"/>
  <c r="BK470"/>
  <c r="J1152"/>
  <c r="J826"/>
  <c r="J1045"/>
  <c r="BK1240"/>
  <c r="BK1205"/>
  <c r="BK1154"/>
  <c r="J856"/>
  <c r="BK725"/>
  <c r="BK689"/>
  <c r="J527"/>
  <c r="J493"/>
  <c r="BK928"/>
  <c r="BK819"/>
  <c r="BK730"/>
  <c r="J685"/>
  <c r="BK566"/>
  <c r="J435"/>
  <c r="BK170"/>
  <c r="BK1238"/>
  <c r="J989"/>
  <c r="J819"/>
  <c r="BK719"/>
  <c r="J702"/>
  <c r="BK585"/>
  <c r="BK472"/>
  <c r="BK407"/>
  <c l="1" r="R152"/>
  <c r="BK183"/>
  <c r="J183"/>
  <c r="J99"/>
  <c r="BK330"/>
  <c r="J330"/>
  <c r="J100"/>
  <c r="BK464"/>
  <c r="J464"/>
  <c r="J101"/>
  <c r="BK471"/>
  <c r="J471"/>
  <c r="J102"/>
  <c r="R475"/>
  <c r="BK507"/>
  <c r="J507"/>
  <c r="J105"/>
  <c r="P595"/>
  <c r="P684"/>
  <c r="P691"/>
  <c r="P755"/>
  <c r="BK762"/>
  <c r="J762"/>
  <c r="J110"/>
  <c r="R767"/>
  <c r="R825"/>
  <c r="BK830"/>
  <c r="J830"/>
  <c r="J113"/>
  <c r="BK917"/>
  <c r="J917"/>
  <c r="J114"/>
  <c r="BK1217"/>
  <c r="J1217"/>
  <c r="J115"/>
  <c r="BK1252"/>
  <c r="J1252"/>
  <c r="J116"/>
  <c r="BK1272"/>
  <c r="J1272"/>
  <c r="J117"/>
  <c r="T1299"/>
  <c r="R1371"/>
  <c r="T1390"/>
  <c r="T1469"/>
  <c r="BK1563"/>
  <c r="J1563"/>
  <c r="J123"/>
  <c r="P1654"/>
  <c r="P152"/>
  <c r="P183"/>
  <c r="P330"/>
  <c r="T464"/>
  <c r="R471"/>
  <c r="T475"/>
  <c r="R507"/>
  <c r="BK595"/>
  <c r="J595"/>
  <c r="J106"/>
  <c r="BK684"/>
  <c r="J684"/>
  <c r="J107"/>
  <c r="BK691"/>
  <c r="J691"/>
  <c r="J108"/>
  <c r="BK755"/>
  <c r="J755"/>
  <c r="J109"/>
  <c r="R762"/>
  <c r="P767"/>
  <c r="BK825"/>
  <c r="J825"/>
  <c r="J112"/>
  <c r="T830"/>
  <c r="T917"/>
  <c r="R1217"/>
  <c r="R1252"/>
  <c r="P1272"/>
  <c r="P1299"/>
  <c r="P1371"/>
  <c r="P1390"/>
  <c r="P1469"/>
  <c r="P1496"/>
  <c r="P1563"/>
  <c r="BK1654"/>
  <c r="J1654"/>
  <c r="J124"/>
  <c r="P1735"/>
  <c r="BK152"/>
  <c r="BK151"/>
  <c r="J151"/>
  <c r="J97"/>
  <c r="R183"/>
  <c r="T330"/>
  <c r="R464"/>
  <c r="P471"/>
  <c r="P475"/>
  <c r="T507"/>
  <c r="R595"/>
  <c r="T684"/>
  <c r="T691"/>
  <c r="R755"/>
  <c r="P762"/>
  <c r="T767"/>
  <c r="T825"/>
  <c r="P830"/>
  <c r="R917"/>
  <c r="T1217"/>
  <c r="T1252"/>
  <c r="T1272"/>
  <c r="BK1299"/>
  <c r="J1299"/>
  <c r="J118"/>
  <c r="BK1371"/>
  <c r="J1371"/>
  <c r="J119"/>
  <c r="BK1390"/>
  <c r="J1390"/>
  <c r="J120"/>
  <c r="BK1469"/>
  <c r="J1469"/>
  <c r="J121"/>
  <c r="R1469"/>
  <c r="T1496"/>
  <c r="T1563"/>
  <c r="R1654"/>
  <c r="T1654"/>
  <c r="R1735"/>
  <c r="T152"/>
  <c r="T183"/>
  <c r="R330"/>
  <c r="P464"/>
  <c r="T471"/>
  <c r="BK475"/>
  <c r="J475"/>
  <c r="J104"/>
  <c r="P507"/>
  <c r="T595"/>
  <c r="R684"/>
  <c r="R691"/>
  <c r="T755"/>
  <c r="T762"/>
  <c r="BK767"/>
  <c r="J767"/>
  <c r="J111"/>
  <c r="P825"/>
  <c r="R830"/>
  <c r="P917"/>
  <c r="P1217"/>
  <c r="P1252"/>
  <c r="R1272"/>
  <c r="R1299"/>
  <c r="T1371"/>
  <c r="R1390"/>
  <c r="BK1496"/>
  <c r="J1496"/>
  <c r="J122"/>
  <c r="R1496"/>
  <c r="R1563"/>
  <c r="BK1735"/>
  <c r="J1735"/>
  <c r="J125"/>
  <c r="T1735"/>
  <c r="BK1976"/>
  <c r="J1976"/>
  <c r="J129"/>
  <c r="P1976"/>
  <c r="P1973"/>
  <c r="R1976"/>
  <c r="R1973"/>
  <c r="T1976"/>
  <c r="T1973"/>
  <c r="BK1971"/>
  <c r="J1971"/>
  <c r="J126"/>
  <c r="BK1974"/>
  <c r="J1974"/>
  <c r="J128"/>
  <c r="BK1980"/>
  <c r="J1980"/>
  <c r="J130"/>
  <c r="E140"/>
  <c r="J147"/>
  <c r="BF164"/>
  <c r="BF575"/>
  <c r="BF581"/>
  <c r="BF628"/>
  <c r="BF647"/>
  <c r="BF666"/>
  <c r="BF674"/>
  <c r="BF681"/>
  <c r="BF726"/>
  <c r="BF751"/>
  <c r="BF814"/>
  <c r="BF833"/>
  <c r="BF918"/>
  <c r="BF992"/>
  <c r="BF1033"/>
  <c r="BF1051"/>
  <c r="BF1054"/>
  <c r="BF1141"/>
  <c r="BF1213"/>
  <c r="BF470"/>
  <c r="BF505"/>
  <c r="BF521"/>
  <c r="BF536"/>
  <c r="BF546"/>
  <c r="BF582"/>
  <c r="BF636"/>
  <c r="BF644"/>
  <c r="BF754"/>
  <c r="BF812"/>
  <c r="BF983"/>
  <c r="BF1079"/>
  <c r="BF1215"/>
  <c r="BF1216"/>
  <c r="BF1218"/>
  <c r="BF1249"/>
  <c r="BF153"/>
  <c r="BF260"/>
  <c r="BF345"/>
  <c r="BF362"/>
  <c r="BF376"/>
  <c r="BF394"/>
  <c r="BF410"/>
  <c r="BF476"/>
  <c r="BF497"/>
  <c r="BF518"/>
  <c r="BF555"/>
  <c r="BF579"/>
  <c r="BF609"/>
  <c r="BF672"/>
  <c r="BF682"/>
  <c r="BF683"/>
  <c r="BF694"/>
  <c r="BF710"/>
  <c r="BF797"/>
  <c r="BF822"/>
  <c r="BF828"/>
  <c r="BF888"/>
  <c r="BF928"/>
  <c r="BF1171"/>
  <c r="BF1178"/>
  <c r="BF1253"/>
  <c r="BF1263"/>
  <c r="BF930"/>
  <c r="BF932"/>
  <c r="BF976"/>
  <c r="BF987"/>
  <c r="BF988"/>
  <c r="BF1029"/>
  <c r="BF1074"/>
  <c r="BF1226"/>
  <c r="BF1245"/>
  <c r="BF1270"/>
  <c r="BF850"/>
  <c r="BF950"/>
  <c r="BF984"/>
  <c r="BF1005"/>
  <c r="BF1077"/>
  <c r="BF1163"/>
  <c r="BF1196"/>
  <c r="BF1224"/>
  <c r="BF1227"/>
  <c r="BF1231"/>
  <c r="BF1288"/>
  <c r="F91"/>
  <c r="BF309"/>
  <c r="BF416"/>
  <c r="BF456"/>
  <c r="BF466"/>
  <c r="BF472"/>
  <c r="BF527"/>
  <c r="BF599"/>
  <c r="BF670"/>
  <c r="BF698"/>
  <c r="BF712"/>
  <c r="BF728"/>
  <c r="BF732"/>
  <c r="BF765"/>
  <c r="BF789"/>
  <c r="BF817"/>
  <c r="BF862"/>
  <c r="BF878"/>
  <c r="BF989"/>
  <c r="BF1150"/>
  <c r="BF1180"/>
  <c r="BF1210"/>
  <c r="BF1281"/>
  <c r="BF1291"/>
  <c r="BF1297"/>
  <c r="BF1313"/>
  <c r="BF1330"/>
  <c r="BF1353"/>
  <c r="J89"/>
  <c r="BF170"/>
  <c r="BF181"/>
  <c r="BF443"/>
  <c r="BF473"/>
  <c r="BF485"/>
  <c r="BF489"/>
  <c r="BF506"/>
  <c r="BF508"/>
  <c r="BF514"/>
  <c r="BF655"/>
  <c r="BF659"/>
  <c r="BF677"/>
  <c r="BF689"/>
  <c r="BF700"/>
  <c r="BF707"/>
  <c r="BF708"/>
  <c r="BF752"/>
  <c r="BF819"/>
  <c r="BF824"/>
  <c r="BF859"/>
  <c r="BF865"/>
  <c r="BF922"/>
  <c r="BF1031"/>
  <c r="BF1045"/>
  <c r="BF1055"/>
  <c r="BF1109"/>
  <c r="BF1225"/>
  <c r="BF1237"/>
  <c r="BF1348"/>
  <c r="BF1424"/>
  <c r="BF1087"/>
  <c r="BF1160"/>
  <c r="BF1174"/>
  <c r="BF1229"/>
  <c r="BF1273"/>
  <c r="BF1307"/>
  <c r="BF1316"/>
  <c r="BF1376"/>
  <c r="BF1017"/>
  <c r="BF1176"/>
  <c r="J91"/>
  <c r="F147"/>
  <c r="BF288"/>
  <c r="BF331"/>
  <c r="BF359"/>
  <c r="BF368"/>
  <c r="BF435"/>
  <c r="BF596"/>
  <c r="BF617"/>
  <c r="BF619"/>
  <c r="BF633"/>
  <c r="BF662"/>
  <c r="BF686"/>
  <c r="BF697"/>
  <c r="BF731"/>
  <c r="BF735"/>
  <c r="BF740"/>
  <c r="BF756"/>
  <c r="BF761"/>
  <c r="BF795"/>
  <c r="BF910"/>
  <c r="BF924"/>
  <c r="BF1158"/>
  <c r="BF1220"/>
  <c r="BF1247"/>
  <c r="BF1250"/>
  <c r="BF1322"/>
  <c r="BF1338"/>
  <c r="BF719"/>
  <c r="BF793"/>
  <c r="BF841"/>
  <c r="BF898"/>
  <c r="BF912"/>
  <c r="BF920"/>
  <c r="BF980"/>
  <c r="BF990"/>
  <c r="BF1071"/>
  <c r="BF1146"/>
  <c r="BF1154"/>
  <c r="BF1235"/>
  <c r="BF1259"/>
  <c r="BF1269"/>
  <c r="BF1271"/>
  <c r="BF1300"/>
  <c r="BF1361"/>
  <c r="BF1363"/>
  <c r="BF1372"/>
  <c r="BF1549"/>
  <c r="BF159"/>
  <c r="BF161"/>
  <c r="BF301"/>
  <c r="BF402"/>
  <c r="BF404"/>
  <c r="BF530"/>
  <c r="BF562"/>
  <c r="BF607"/>
  <c r="BF630"/>
  <c r="BF679"/>
  <c r="BF760"/>
  <c r="BF766"/>
  <c r="BF826"/>
  <c r="BF853"/>
  <c r="BF1214"/>
  <c r="BF1222"/>
  <c r="BF1241"/>
  <c r="BF176"/>
  <c r="BF291"/>
  <c r="BF324"/>
  <c r="BF407"/>
  <c r="BF427"/>
  <c r="BF467"/>
  <c r="BF468"/>
  <c r="BF532"/>
  <c r="BF534"/>
  <c r="BF540"/>
  <c r="BF549"/>
  <c r="BF558"/>
  <c r="BF566"/>
  <c r="BF576"/>
  <c r="BF585"/>
  <c r="BF590"/>
  <c r="BF592"/>
  <c r="BF621"/>
  <c r="BF625"/>
  <c r="BF693"/>
  <c r="BF701"/>
  <c r="BF702"/>
  <c r="BF703"/>
  <c r="BF705"/>
  <c r="BF706"/>
  <c r="BF711"/>
  <c r="BF715"/>
  <c r="BF725"/>
  <c r="BF739"/>
  <c r="BF748"/>
  <c r="BF753"/>
  <c r="BF763"/>
  <c r="BF1039"/>
  <c r="BF1095"/>
  <c r="BF1123"/>
  <c r="BF1156"/>
  <c r="BF1166"/>
  <c r="BF1205"/>
  <c r="BF1208"/>
  <c r="BF1236"/>
  <c r="BF1377"/>
  <c r="BF1445"/>
  <c r="BF1470"/>
  <c r="BF1479"/>
  <c r="BF1493"/>
  <c r="BF1494"/>
  <c r="BF1495"/>
  <c r="BF1560"/>
  <c r="BF384"/>
  <c r="BF440"/>
  <c r="BF493"/>
  <c r="BF504"/>
  <c r="BF593"/>
  <c r="BF594"/>
  <c r="BF685"/>
  <c r="BF687"/>
  <c r="BF690"/>
  <c r="BF692"/>
  <c r="BF709"/>
  <c r="BF764"/>
  <c r="BF823"/>
  <c r="BF856"/>
  <c r="BF868"/>
  <c r="BF915"/>
  <c r="BF916"/>
  <c r="BF1143"/>
  <c r="BF1344"/>
  <c r="BF1399"/>
  <c r="BF1413"/>
  <c r="BF1416"/>
  <c r="BF1428"/>
  <c r="BF1458"/>
  <c r="BF1489"/>
  <c r="BF1509"/>
  <c r="BF1703"/>
  <c r="BF1768"/>
  <c r="BF423"/>
  <c r="BF465"/>
  <c r="BF491"/>
  <c r="BF572"/>
  <c r="BF588"/>
  <c r="BF696"/>
  <c r="BF727"/>
  <c r="BF730"/>
  <c r="BF759"/>
  <c r="BF914"/>
  <c r="BF926"/>
  <c r="BF986"/>
  <c r="BF1152"/>
  <c r="BF1202"/>
  <c r="BF1277"/>
  <c r="BF1298"/>
  <c r="BF1497"/>
  <c r="BF1533"/>
  <c r="BF1582"/>
  <c r="BF1605"/>
  <c r="BF1623"/>
  <c r="BF1626"/>
  <c r="BF1628"/>
  <c r="BF1649"/>
  <c r="BF1711"/>
  <c r="BF1736"/>
  <c r="BF1832"/>
  <c r="BF1881"/>
  <c r="BF1953"/>
  <c r="BF1972"/>
  <c r="BF1341"/>
  <c r="BF1350"/>
  <c r="BF1357"/>
  <c r="BF1359"/>
  <c r="BF1368"/>
  <c r="BF1387"/>
  <c r="BF1388"/>
  <c r="BF1389"/>
  <c r="BF1468"/>
  <c r="BF1564"/>
  <c r="BF1594"/>
  <c r="BF1600"/>
  <c r="BF1601"/>
  <c r="BF1242"/>
  <c r="BF1295"/>
  <c r="BF1303"/>
  <c r="BF1365"/>
  <c r="BF1370"/>
  <c r="BF1407"/>
  <c r="BF1436"/>
  <c r="BF1454"/>
  <c r="BF1467"/>
  <c r="BF1541"/>
  <c r="BF1570"/>
  <c r="BF1576"/>
  <c r="BF1653"/>
  <c r="BF1233"/>
  <c r="BF1251"/>
  <c r="BF1296"/>
  <c r="BF1621"/>
  <c r="BF1632"/>
  <c r="BF1651"/>
  <c r="BF1679"/>
  <c r="BF1719"/>
  <c r="BF1800"/>
  <c r="BF1864"/>
  <c r="BF1886"/>
  <c r="BF1975"/>
  <c r="BF1977"/>
  <c r="BF1979"/>
  <c r="BF1981"/>
  <c r="BF156"/>
  <c r="BF167"/>
  <c r="BF179"/>
  <c r="BF184"/>
  <c r="BF188"/>
  <c r="BF202"/>
  <c r="BF216"/>
  <c r="BF222"/>
  <c r="BF236"/>
  <c r="BF254"/>
  <c r="BF278"/>
  <c r="BF316"/>
  <c r="BF433"/>
  <c r="BF437"/>
  <c r="BF483"/>
  <c r="BF623"/>
  <c r="BF699"/>
  <c r="BF768"/>
  <c r="BF778"/>
  <c r="BF831"/>
  <c r="BF847"/>
  <c r="BF993"/>
  <c r="BF1139"/>
  <c r="BF1149"/>
  <c r="BF1167"/>
  <c r="BF1238"/>
  <c r="BF1240"/>
  <c r="BF1615"/>
  <c r="BF1643"/>
  <c r="BF1652"/>
  <c r="BF1671"/>
  <c r="BF1867"/>
  <c r="BF1884"/>
  <c r="BF1285"/>
  <c r="BF1305"/>
  <c r="BF1369"/>
  <c r="BF1391"/>
  <c r="BF1466"/>
  <c r="BF1505"/>
  <c r="BF1517"/>
  <c r="BF1525"/>
  <c r="BF1551"/>
  <c r="BF1561"/>
  <c r="BF1562"/>
  <c r="BF1588"/>
  <c r="BF1607"/>
  <c r="BF1640"/>
  <c r="BF1655"/>
  <c r="BF1659"/>
  <c r="BF1663"/>
  <c r="BF1687"/>
  <c r="BF1695"/>
  <c r="BF1727"/>
  <c r="BF1889"/>
  <c r="BF1921"/>
  <c r="J33"/>
  <c i="1" r="AV95"/>
  <c i="2" r="F33"/>
  <c i="1" r="AZ95"/>
  <c r="AZ94"/>
  <c r="AV94"/>
  <c r="AK29"/>
  <c i="2" r="F37"/>
  <c i="1" r="BD95"/>
  <c r="BD94"/>
  <c r="W33"/>
  <c i="2" r="F35"/>
  <c i="1" r="BB95"/>
  <c r="BB94"/>
  <c r="W31"/>
  <c i="2" r="F36"/>
  <c i="1" r="BC95"/>
  <c r="BC94"/>
  <c r="W32"/>
  <c i="2" l="1" r="T474"/>
  <c r="T151"/>
  <c r="P151"/>
  <c r="P150"/>
  <c i="1" r="AU95"/>
  <c i="2" r="P474"/>
  <c r="R474"/>
  <c r="R151"/>
  <c r="R150"/>
  <c r="BK474"/>
  <c r="J474"/>
  <c r="J103"/>
  <c r="J152"/>
  <c r="J98"/>
  <c r="BK1973"/>
  <c r="J1973"/>
  <c r="J127"/>
  <c r="F34"/>
  <c i="1" r="BA95"/>
  <c r="BA94"/>
  <c r="W30"/>
  <c r="AX94"/>
  <c r="AU94"/>
  <c r="W29"/>
  <c r="AY94"/>
  <c i="2" r="J34"/>
  <c i="1" r="AW95"/>
  <c r="AT95"/>
  <c i="2" l="1" r="T150"/>
  <c r="BK150"/>
  <c r="J150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<sst xmlns="http://schemas.openxmlformats.org/spreadsheetml/2006/main">
  <si>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</si>
  <si>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</si>
  <si>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</si>
  <si>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</si>
  <si>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</si>
  <si>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{a1aa7889-200d-44ed-b9eb-159d63057fd6}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</si>
  <si>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</si>
  <si>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</si>
  <si>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</si>
  <si>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</si>
  <si>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</si>
  <si>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</si>
  <si>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</si>
  <si>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</si>
  <si>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</si>
  <si>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</si>
  <si>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</si>
  <si>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Rooseveltova</t>
  </si>
  <si>
    <t>KSO:</t>
  </si>
  <si>
    <t>CC-CZ:</t>
  </si>
  <si>
    <t>Místo:</t>
  </si>
  <si>
    <t xml:space="preserve"> </t>
  </si>
  <si>
    <t>Datum:</t>
  </si>
  <si>
    <t>14. 5. 2023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</si>
  <si>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</si>
  <si>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</si>
  <si>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</si>
  <si>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</si>
  <si>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</si>
  <si>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</si>
  <si>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</si>
  <si>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</si>
  <si>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</si>
  <si>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</si>
  <si>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</si>
  <si>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</si>
  <si>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</si>
  <si>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</si>
  <si>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</si>
  <si>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</si>
  <si>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</si>
  <si>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</si>
  <si>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</si>
  <si>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</si>
  <si>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</si>
  <si>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</si>
  <si>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</si>
  <si>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</si>
  <si>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</si>
  <si>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</si>
  <si>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</si>
  <si>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</si>
  <si>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</si>
  <si>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</si>
  <si>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</si>
  <si>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</si>
  <si>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</si>
  <si>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</si>
  <si>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</si>
  <si>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</si>
  <si>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</si>
  <si>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</si>
  <si>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</si>
  <si>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</si>
  <si>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</si>
  <si>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</si>
  <si>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</si>
  <si>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</si>
  <si>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</si>
  <si>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</si>
  <si>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</si>
  <si>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</si>
  <si>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</si>
  <si>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</si>
  <si>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</si>
  <si>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</si>
  <si>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</si>
  <si>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</si>
  <si>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</si>
  <si>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Byt Rooseveltova 614/36, byt č. 9, dveře č.17, 5.NP</t>
  </si>
  <si>
    <t>STA</t>
  </si>
  <si>
    <t>1</t>
  </si>
  <si>
    <t>{428253ac-537b-448d-8c43-562333264f89}</t>
  </si>
  <si>
    <t>KRYCÍ LIST SOUPISU PRACÍ</t>
  </si>
  <si>
    <t>Objekt:</t>
  </si>
  <si>
    <t>03 - Byt Rooseveltova 614/36, byt č. 9, dveře č.17, 5.NP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</si>
  <si>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</si>
  <si>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</si>
  <si>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</si>
  <si>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</si>
  <si>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</si>
  <si>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</si>
  <si>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</si>
  <si>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</si>
  <si>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</si>
  <si>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</si>
  <si>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</si>
  <si>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</si>
  <si>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</si>
  <si>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</si>
  <si>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</si>
  <si>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</si>
  <si>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</si>
  <si>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</si>
  <si>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</si>
  <si>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</si>
  <si>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</si>
  <si>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</si>
  <si>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</si>
  <si>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</si>
  <si>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</si>
  <si>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</si>
  <si>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</si>
  <si>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</si>
  <si>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</si>
  <si>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</si>
  <si>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</si>
  <si>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</si>
  <si>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</si>
  <si>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</si>
  <si>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</si>
  <si>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</si>
  <si>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</si>
  <si>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</si>
  <si>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</si>
  <si>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</si>
  <si>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</si>
  <si>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</si>
  <si>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</si>
  <si>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</si>
  <si>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</si>
  <si>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</si>
  <si>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</si>
  <si>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</si>
  <si>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</si>
  <si>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</si>
  <si>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</si>
  <si>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</si>
  <si>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</si>
  <si>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</si>
  <si>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</si>
  <si>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</si>
  <si>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</si>
  <si>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</si>
  <si>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311272125</t>
  </si>
  <si>
    <t>Zdivo z pórobetonových tvárnic na pero a drážku přes P2 do P4 do 450 kg/m3 na tenkovrstvou maltu tl 250 m</t>
  </si>
  <si>
    <t>m2</t>
  </si>
  <si>
    <t>4</t>
  </si>
  <si>
    <t>2</t>
  </si>
  <si>
    <t>1121542319</t>
  </si>
  <si>
    <t>VV</t>
  </si>
  <si>
    <t>Dozdění za sprchovým koutem, nebo obklad SDK</t>
  </si>
  <si>
    <t>0,7*3,2</t>
  </si>
  <si>
    <t>317941121</t>
  </si>
  <si>
    <t>Osazování ocelových válcovaných nosníků na zdivu I, IE, U, UE nebo L do č. 12 nebo výšky do 120 mm</t>
  </si>
  <si>
    <t>t</t>
  </si>
  <si>
    <t>654750042</t>
  </si>
  <si>
    <t>Překlady nad novými dveřmi do koupelnya WC</t>
  </si>
  <si>
    <t>4,47*1,2*2/1000*5</t>
  </si>
  <si>
    <t>M</t>
  </si>
  <si>
    <t>13010422</t>
  </si>
  <si>
    <t>úhelník ocelový rovnostranný jakost S235JR (11 375) 50x50x6mm</t>
  </si>
  <si>
    <t>8</t>
  </si>
  <si>
    <t>1619982321</t>
  </si>
  <si>
    <t>0,054*1,1 'Přepočtené koeficientem množství</t>
  </si>
  <si>
    <t>319202331</t>
  </si>
  <si>
    <t>Vyrovnání nerovného povrchu zdiva tl přes 80 do 150 mm přizděním</t>
  </si>
  <si>
    <t>-226710005</t>
  </si>
  <si>
    <t>Za dřezem</t>
  </si>
  <si>
    <t>1,5*3,15</t>
  </si>
  <si>
    <t>5</t>
  </si>
  <si>
    <t>340235212</t>
  </si>
  <si>
    <t>Zazdívka otvorů v příčkách nebo stěnách pl do 0,0225 m2 cihlami plnými tl přes 100 mm</t>
  </si>
  <si>
    <t>kus</t>
  </si>
  <si>
    <t>-754018969</t>
  </si>
  <si>
    <t>Prostupy ZTI a elektro</t>
  </si>
  <si>
    <t>6</t>
  </si>
  <si>
    <t>414</t>
  </si>
  <si>
    <t>340237212</t>
  </si>
  <si>
    <t>Zazdívka otvorů v příčkách nebo stěnách pl přes 0,09 do 0,25 m2 cihlami plnými tl přes 100 mm</t>
  </si>
  <si>
    <t>-1404638684</t>
  </si>
  <si>
    <t>340239212</t>
  </si>
  <si>
    <t>Zazdívka otvorů v příčkách nebo stěnách pl přes 1 do 4 m2 cihlami plnými tl přes 100 mm</t>
  </si>
  <si>
    <t>1852905935</t>
  </si>
  <si>
    <t>Dveře z kuchyně do pokoje</t>
  </si>
  <si>
    <t>1*2,5</t>
  </si>
  <si>
    <t>Dozdívky při výměně zárubní</t>
  </si>
  <si>
    <t>5*1,5</t>
  </si>
  <si>
    <t>Součet</t>
  </si>
  <si>
    <t>7</t>
  </si>
  <si>
    <t>342272245</t>
  </si>
  <si>
    <t>Příčka z pórobetonových hladkých tvárnic na tenkovrstvou maltu tl 150 mm</t>
  </si>
  <si>
    <t>388396587</t>
  </si>
  <si>
    <t>Zazdění nádržky pro WC</t>
  </si>
  <si>
    <t>1,4</t>
  </si>
  <si>
    <t>342291121</t>
  </si>
  <si>
    <t>Ukotvení příček k cihelným konstrukcím plochými kotvami</t>
  </si>
  <si>
    <t>m</t>
  </si>
  <si>
    <t>-753356208</t>
  </si>
  <si>
    <t>9</t>
  </si>
  <si>
    <t>346244353</t>
  </si>
  <si>
    <t>Obezdívka koupelnových van ploch rovných tl 75 mm z pórobetonových přesných tvárnic</t>
  </si>
  <si>
    <t>-1779217025</t>
  </si>
  <si>
    <t>2,5*0,6</t>
  </si>
  <si>
    <t>Úpravy povrchů, podlahy a osazování výplní</t>
  </si>
  <si>
    <t>10</t>
  </si>
  <si>
    <t>611131101</t>
  </si>
  <si>
    <t>Cementový postřik vnitřních stropů nanášený celoplošně ručně</t>
  </si>
  <si>
    <t>1384116456</t>
  </si>
  <si>
    <t>Po původní příčce mezi koupelnou a kuchyní</t>
  </si>
  <si>
    <t>2,3*0,2</t>
  </si>
  <si>
    <t>11</t>
  </si>
  <si>
    <t>611131121</t>
  </si>
  <si>
    <t>Penetrační disperzní nátěr vnitřních stropů nanášený ručně</t>
  </si>
  <si>
    <t>-1142075236</t>
  </si>
  <si>
    <t>Chodba</t>
  </si>
  <si>
    <t>4,3*2,332</t>
  </si>
  <si>
    <t>Šatna</t>
  </si>
  <si>
    <t>1,563*1,336-0,322*0,15</t>
  </si>
  <si>
    <t>WC</t>
  </si>
  <si>
    <t>1,27*0,966-0,25*0,22</t>
  </si>
  <si>
    <t>Koupelna</t>
  </si>
  <si>
    <t>2,296*3,233</t>
  </si>
  <si>
    <t>Obývací pokoj</t>
  </si>
  <si>
    <t>3,782*7,255-0,258*1,776-0,345*1,762</t>
  </si>
  <si>
    <t>Ložnice</t>
  </si>
  <si>
    <t>4,11*5,448+1,198*0,4</t>
  </si>
  <si>
    <t>611311131</t>
  </si>
  <si>
    <t>Potažení vnitřních rovných stropů vápenným štukem tloušťky do 3 mm</t>
  </si>
  <si>
    <t>1852135939</t>
  </si>
  <si>
    <t>13</t>
  </si>
  <si>
    <t>611315111</t>
  </si>
  <si>
    <t>Vápenná hladká omítka rýh ve stropech šířky do 150 mm</t>
  </si>
  <si>
    <t>-954543534</t>
  </si>
  <si>
    <t>Elektro stropy</t>
  </si>
  <si>
    <t>12*0,1</t>
  </si>
  <si>
    <t>14</t>
  </si>
  <si>
    <t>612131101</t>
  </si>
  <si>
    <t>Cementový postřik vnitřních stěn nanášený celoplošně ručně</t>
  </si>
  <si>
    <t>-720092698</t>
  </si>
  <si>
    <t>Obklady v koupelně</t>
  </si>
  <si>
    <t>(3,233*2+2,296*2)*2,2-0,7*2,1-1,1*0,86-1,1*0,45</t>
  </si>
  <si>
    <t>Obklady na WC</t>
  </si>
  <si>
    <t>(1,27*2+0,966*2)*1,5-0,7*1,5-0,45*0,45</t>
  </si>
  <si>
    <t>Doplnění omítky po dveřích mezi kuchyní a koupelnou</t>
  </si>
  <si>
    <t>1*2,5*2</t>
  </si>
  <si>
    <t>Kuchyň - dozdívka za dřezem</t>
  </si>
  <si>
    <t>2,1*3,15</t>
  </si>
  <si>
    <t>3,3*0,15*2</t>
  </si>
  <si>
    <t>Na dozdívce po výměně zárubní</t>
  </si>
  <si>
    <t>1,5*2*5</t>
  </si>
  <si>
    <t>15</t>
  </si>
  <si>
    <t>612131121</t>
  </si>
  <si>
    <t>Penetrační disperzní nátěr vnitřních stěn nanášený ručně</t>
  </si>
  <si>
    <t>-54786283</t>
  </si>
  <si>
    <t>(4,3*2+2,332*2)*3,2-0,8*2,1*3-0,7*2,1*2-0,909*2,164</t>
  </si>
  <si>
    <t>(1,563*2+1,336*2+2*0,15)*2,959-0,8*2,1</t>
  </si>
  <si>
    <t>(1,27*2+0,966*2)*3,202-0,7*2,1-0,45*1,5+0,2*0,45+0,2*1,5*2</t>
  </si>
  <si>
    <t>(2,296*2+3,233*2)*3,175-0,7*2,1-0,45*1,5-0,86*1,482+0,2*0,45+0,2*0,86+0,2*1,5*4</t>
  </si>
  <si>
    <t>Obývací pokoj s kuchyní</t>
  </si>
  <si>
    <t>(3,782*2+7,255*2)*2,982-0,8*2,1-2,08*1,75</t>
  </si>
  <si>
    <t>(4,11*2+5,448*2)*2,983-0,8*2,1-2,08*1,75+0,4*1,198+0,4*2,383*2</t>
  </si>
  <si>
    <t>Obklady v koupelně- odpočet</t>
  </si>
  <si>
    <t>-((3,233*2+2,296*2)*2,2-0,7*2,1-1,1*0,86-1,1*0,45)</t>
  </si>
  <si>
    <t>Obklady na WC - odpočet</t>
  </si>
  <si>
    <t>-((1,27*2+0,966*2)*1,5-0,7*1,5-0,45*0,45)</t>
  </si>
  <si>
    <t>16</t>
  </si>
  <si>
    <t>612142001</t>
  </si>
  <si>
    <t>Potažení vnitřních stěn sklovláknitým pletivem vtlačeným do tenkovrstvé hmoty</t>
  </si>
  <si>
    <t>319238433</t>
  </si>
  <si>
    <t>Styk zazděného otvoru s původním zdivem a dozdívek v koupelně a kuchyni</t>
  </si>
  <si>
    <t>1*2,4*2+2,1*3,15+1,4*3,15</t>
  </si>
  <si>
    <t>Zazdění nádržky WC</t>
  </si>
  <si>
    <t>17</t>
  </si>
  <si>
    <t>612311131</t>
  </si>
  <si>
    <t>Potažení vnitřních stěn vápenným štukem tloušťky do 3 mm</t>
  </si>
  <si>
    <t>-40691018</t>
  </si>
  <si>
    <t>18</t>
  </si>
  <si>
    <t>612315111</t>
  </si>
  <si>
    <t>Vápenná hladká omítka rýh ve stěnách šířky do 150 mm</t>
  </si>
  <si>
    <t>529316626</t>
  </si>
  <si>
    <t>Kanalizace připojovací</t>
  </si>
  <si>
    <t>14,5*0,15</t>
  </si>
  <si>
    <t>Vodovod</t>
  </si>
  <si>
    <t>34,5*0,1</t>
  </si>
  <si>
    <t>Elektro</t>
  </si>
  <si>
    <t>280*0,03</t>
  </si>
  <si>
    <t>3,5*0,15*2</t>
  </si>
  <si>
    <t>19</t>
  </si>
  <si>
    <t>612315211</t>
  </si>
  <si>
    <t>Vápenná hladká omítka malých ploch do 0,09 m2 na stěnách</t>
  </si>
  <si>
    <t>-1105150174</t>
  </si>
  <si>
    <t>Prostupy, otlučená místa v omítce místností</t>
  </si>
  <si>
    <t>15*2</t>
  </si>
  <si>
    <t>20</t>
  </si>
  <si>
    <t>612321121</t>
  </si>
  <si>
    <t>Vápenocementová omítka hladká jednovrstvá vnitřních stěn nanášená ručně</t>
  </si>
  <si>
    <t>1598383285</t>
  </si>
  <si>
    <t>(3,151*2+2,127*2)*2,4-0,69*2,18-1,2*0,881-1,2*0,39</t>
  </si>
  <si>
    <t>(1,042*2+1,214*2)*1,5-0,69*1,5-0,3*0,38</t>
  </si>
  <si>
    <t>Doplnění omítky pootvoru mezi pokojem a koupelnou</t>
  </si>
  <si>
    <t>2,1*3,05</t>
  </si>
  <si>
    <t>631312141</t>
  </si>
  <si>
    <t>Doplnění rýh v dosavadních mazaninách betonem prostým</t>
  </si>
  <si>
    <t>m3</t>
  </si>
  <si>
    <t>-427899807</t>
  </si>
  <si>
    <t>Zabetonování sprchového žlabu a kanalizace v podlaze</t>
  </si>
  <si>
    <t>2*0,2*0,15</t>
  </si>
  <si>
    <t xml:space="preserve">zabetonování rozvodu UT  a TUV v podlaze WC a koupelny ( v koupelně rozvětveno k žebříku a k obývacímu pokoji)</t>
  </si>
  <si>
    <t>6,5*0,25*0,15</t>
  </si>
  <si>
    <t>Po příčce mezi koupelnou a kuchyní</t>
  </si>
  <si>
    <t>2,3*0,2*0,15</t>
  </si>
  <si>
    <t>22</t>
  </si>
  <si>
    <t>632481213</t>
  </si>
  <si>
    <t>Separační vrstva z PE fólie</t>
  </si>
  <si>
    <t>192559690</t>
  </si>
  <si>
    <t>Mezi OSB deskami</t>
  </si>
  <si>
    <t>23</t>
  </si>
  <si>
    <t>635211411</t>
  </si>
  <si>
    <t>Doplnění násypů pod podlahy, mazaniny a dlažby perlitem pl do 2 m2</t>
  </si>
  <si>
    <t>1979664137</t>
  </si>
  <si>
    <t>zabetonování rozvodu UT v podlaze WC a koupelny ( v koupelně rozvětveno k žebříku a k obývacímu pokoji)</t>
  </si>
  <si>
    <t>24</t>
  </si>
  <si>
    <t>635211221</t>
  </si>
  <si>
    <t>Násyp tl do 20 mm pod plovoucí nebo tepelně izolační vrstvy podlah z keramzitu</t>
  </si>
  <si>
    <t>-1299427595</t>
  </si>
  <si>
    <t>Ostatní konstrukce a práce, bourání</t>
  </si>
  <si>
    <t>25</t>
  </si>
  <si>
    <t>949101111</t>
  </si>
  <si>
    <t>Lešení pomocné pro objekty pozemních staveb s lešeňovou podlahou v do 1,9 m zatížení do 150 kg/m2</t>
  </si>
  <si>
    <t>-1397812018</t>
  </si>
  <si>
    <t>26</t>
  </si>
  <si>
    <t>952901111</t>
  </si>
  <si>
    <t>Vyčištění budov bytové a občanské výstavby při výšce podlaží do 4 m</t>
  </si>
  <si>
    <t>356632665</t>
  </si>
  <si>
    <t>27</t>
  </si>
  <si>
    <t>952902021</t>
  </si>
  <si>
    <t>Čištění budov zametení hladkých podlah</t>
  </si>
  <si>
    <t>1468674843</t>
  </si>
  <si>
    <t>Denní úklid společných prostor- poloviční náklady kvůli provádění společně s bytem 614/36,byt č.10,dveře č.6</t>
  </si>
  <si>
    <t>100*45/2</t>
  </si>
  <si>
    <t>28</t>
  </si>
  <si>
    <t>962031133</t>
  </si>
  <si>
    <t>Bourání příček z cihel pálených na MVC tl do 150 mm</t>
  </si>
  <si>
    <t>1573847307</t>
  </si>
  <si>
    <t>mezi koupelnou a kuchyní</t>
  </si>
  <si>
    <t>2,296*3,35</t>
  </si>
  <si>
    <t>obezdívka původní vany</t>
  </si>
  <si>
    <t>2,3*0,6</t>
  </si>
  <si>
    <t>29</t>
  </si>
  <si>
    <t>965046111</t>
  </si>
  <si>
    <t>Broušení stávajících betonových podlah úběr do 3 mm</t>
  </si>
  <si>
    <t>2037018326</t>
  </si>
  <si>
    <t>30</t>
  </si>
  <si>
    <t>965046119</t>
  </si>
  <si>
    <t>Příplatek k broušení stávajících betonových podlah za každý další 1 mm úběru</t>
  </si>
  <si>
    <t>482635057</t>
  </si>
  <si>
    <t>31</t>
  </si>
  <si>
    <t>965081113</t>
  </si>
  <si>
    <t>Bourání dlažby z dlaždic půdních plochy přes 1 m2</t>
  </si>
  <si>
    <t>212288276</t>
  </si>
  <si>
    <t>Původní kuchyně</t>
  </si>
  <si>
    <t>1,878*2,296</t>
  </si>
  <si>
    <t>Původní koupelna</t>
  </si>
  <si>
    <t>1,254*2,321-0,7*1,6</t>
  </si>
  <si>
    <t>0,966*1,27</t>
  </si>
  <si>
    <t>1,563*1,336</t>
  </si>
  <si>
    <t>32</t>
  </si>
  <si>
    <t>965082933</t>
  </si>
  <si>
    <t>Odstranění násypů pod podlahami tl do 200 mm pl přes 2 m2</t>
  </si>
  <si>
    <t>876448263</t>
  </si>
  <si>
    <t>33</t>
  </si>
  <si>
    <t>968072455</t>
  </si>
  <si>
    <t>Vybourání kovových dveřních zárubní pl do 2 m2</t>
  </si>
  <si>
    <t>1240684414</t>
  </si>
  <si>
    <t>0,8*2*3+0,7*2*2</t>
  </si>
  <si>
    <t>34</t>
  </si>
  <si>
    <t>971033241</t>
  </si>
  <si>
    <t>Vybourání otvorů ve zdivu cihelném pl do 0,0225 m2 na MVC nebo MV tl do 300 mm</t>
  </si>
  <si>
    <t>-749877274</t>
  </si>
  <si>
    <t xml:space="preserve"> Otvory pro elektro</t>
  </si>
  <si>
    <t>35</t>
  </si>
  <si>
    <t>971033431</t>
  </si>
  <si>
    <t>Vybourání otvorů ve zdivu cihelném pl do 0,25 m2 na MVC nebo MV tl do 150 mm</t>
  </si>
  <si>
    <t>471197194</t>
  </si>
  <si>
    <t xml:space="preserve">Prostupy  ZTI</t>
  </si>
  <si>
    <t>36</t>
  </si>
  <si>
    <t>974031132</t>
  </si>
  <si>
    <t>Vysekání rýh ve zdivu cihelném hl do 50 mm š do 70 mm</t>
  </si>
  <si>
    <t>-913935872</t>
  </si>
  <si>
    <t>kanalizace umyvadlo</t>
  </si>
  <si>
    <t>2,5</t>
  </si>
  <si>
    <t>7+3,5+6+4+7</t>
  </si>
  <si>
    <t>37</t>
  </si>
  <si>
    <t>974031153</t>
  </si>
  <si>
    <t>Vysekání rýh ve zdivu cihelném hl do 100 mm š do 100 mm</t>
  </si>
  <si>
    <t>936293245</t>
  </si>
  <si>
    <t>Kanalizace</t>
  </si>
  <si>
    <t>Kuchyň dřez, myčka</t>
  </si>
  <si>
    <t>Šatna pračka</t>
  </si>
  <si>
    <t>38</t>
  </si>
  <si>
    <t>974031154</t>
  </si>
  <si>
    <t>Vysekání rýh ve zdivu cihelném hl do 100 mm š do 150 mm</t>
  </si>
  <si>
    <t>-2094748890</t>
  </si>
  <si>
    <t>Sprcha</t>
  </si>
  <si>
    <t>39</t>
  </si>
  <si>
    <t>974042567</t>
  </si>
  <si>
    <t>Vysekání rýh v dlažbě betonové nebo jiné monolitické hl do 150 mm š do 300 mm</t>
  </si>
  <si>
    <t>-473872852</t>
  </si>
  <si>
    <t>Od sprchového žlabu a kanalizace v podlaze</t>
  </si>
  <si>
    <t>Od rozvodu UT v podlaze koupelny a WC</t>
  </si>
  <si>
    <t>6,5</t>
  </si>
  <si>
    <t>40</t>
  </si>
  <si>
    <t>974082112</t>
  </si>
  <si>
    <t>Vysekání rýh pro ploché vodiče v omítce MV nebo MVC stěn š do 30 mm</t>
  </si>
  <si>
    <t>-1403582365</t>
  </si>
  <si>
    <t>280</t>
  </si>
  <si>
    <t>41</t>
  </si>
  <si>
    <t>974082172</t>
  </si>
  <si>
    <t>Vysekání rýh pro ploché vodiče v omítce MV nebo MVC stropů š do 30 mm</t>
  </si>
  <si>
    <t>1307372867</t>
  </si>
  <si>
    <t>42</t>
  </si>
  <si>
    <t>977132111</t>
  </si>
  <si>
    <t>Vyvrtání otvorů pro elektroinstalační krabice ve stěnách z cihel hloubky do 60 mm</t>
  </si>
  <si>
    <t>-1405761523</t>
  </si>
  <si>
    <t>Krabice elektro</t>
  </si>
  <si>
    <t>60</t>
  </si>
  <si>
    <t>43</t>
  </si>
  <si>
    <t>977311112</t>
  </si>
  <si>
    <t>Řezání stávajících betonových mazanin nevyztužených hl do 100 mm</t>
  </si>
  <si>
    <t>673655946</t>
  </si>
  <si>
    <t>Pro rozvody UT a kanalizace</t>
  </si>
  <si>
    <t>44</t>
  </si>
  <si>
    <t>978013191</t>
  </si>
  <si>
    <t>Otlučení (osekání) vnitřní vápenné nebo vápenocementové omítky stěn v rozsahu přes 50 do 100 %</t>
  </si>
  <si>
    <t>-830225279</t>
  </si>
  <si>
    <t>Koupelna -rozdíl výšky obkladu</t>
  </si>
  <si>
    <t>Koupelna nový obklad</t>
  </si>
  <si>
    <t xml:space="preserve">Nové obklady na WC </t>
  </si>
  <si>
    <t>koupelna původní obklad</t>
  </si>
  <si>
    <t>-((2,321+1,254*2-0,7)*1,865-0,45*0,365)</t>
  </si>
  <si>
    <t>WC původní obklad</t>
  </si>
  <si>
    <t>-((1,27*2+0,966*2)*1,42-0,7*1,42-0,45*0,4)</t>
  </si>
  <si>
    <t>Kuchyně původní obklad</t>
  </si>
  <si>
    <t>-(2,296+1,878*2-0,934)*1,392</t>
  </si>
  <si>
    <t>45</t>
  </si>
  <si>
    <t>978059541</t>
  </si>
  <si>
    <t>Odsekání a odebrání obkladů stěn z vnitřních obkládaček plochy přes 1 m2</t>
  </si>
  <si>
    <t>-813162028</t>
  </si>
  <si>
    <t>koupelna původní obklad bez příčky ke kuchyni</t>
  </si>
  <si>
    <t>((2,321+1,254*2-0,7)*1,865-0,45*0,365)</t>
  </si>
  <si>
    <t>((1,27*2+0,966*2)*1,42-0,7*1,42-0,45*0,4)</t>
  </si>
  <si>
    <t>Kuchyně původní obklad bez příčky ke koupelně</t>
  </si>
  <si>
    <t>(2,296+1,878*2-0,934)*1,392</t>
  </si>
  <si>
    <t>997</t>
  </si>
  <si>
    <t>Přesun sutě</t>
  </si>
  <si>
    <t>46</t>
  </si>
  <si>
    <t>997013215</t>
  </si>
  <si>
    <t>Vnitrostaveništní doprava suti a vybouraných hmot pro budovy v přes 15 do 18 m ručně</t>
  </si>
  <si>
    <t>-868559228</t>
  </si>
  <si>
    <t>47</t>
  </si>
  <si>
    <t>997013219</t>
  </si>
  <si>
    <t>Příplatek k vnitrostaveništní dopravě suti a vybouraných hmot za zvětšenou dopravu suti ZKD 10 m</t>
  </si>
  <si>
    <t>-416108178</t>
  </si>
  <si>
    <t>48</t>
  </si>
  <si>
    <t>997013501</t>
  </si>
  <si>
    <t>Odvoz suti a vybouraných hmot na skládku nebo meziskládku do 1 km se složením</t>
  </si>
  <si>
    <t>-485096378</t>
  </si>
  <si>
    <t>49</t>
  </si>
  <si>
    <t>997013509</t>
  </si>
  <si>
    <t>Příplatek k odvozu suti a vybouraných hmot na skládku ZKD 1 km přes 1 km</t>
  </si>
  <si>
    <t>-1270634414</t>
  </si>
  <si>
    <t>10,984*19 'Přepočtené koeficientem množství</t>
  </si>
  <si>
    <t>50</t>
  </si>
  <si>
    <t>997013631</t>
  </si>
  <si>
    <t>Poplatek za uložení na skládce (skládkovné) stavebního odpadu směsného kód odpadu 17 09 04</t>
  </si>
  <si>
    <t>196153082</t>
  </si>
  <si>
    <t>998</t>
  </si>
  <si>
    <t>Přesun hmot</t>
  </si>
  <si>
    <t>51</t>
  </si>
  <si>
    <t>998018003</t>
  </si>
  <si>
    <t>Přesun hmot ruční pro budovy v přes 12 do 24 m</t>
  </si>
  <si>
    <t>20512330</t>
  </si>
  <si>
    <t>52</t>
  </si>
  <si>
    <t>998018011</t>
  </si>
  <si>
    <t>Příplatek k ručnímu přesunu hmot pro budovy za zvětšený přesun ZKD 100 m</t>
  </si>
  <si>
    <t>454892084</t>
  </si>
  <si>
    <t>PSV</t>
  </si>
  <si>
    <t>Práce a dodávky PSV</t>
  </si>
  <si>
    <t>711</t>
  </si>
  <si>
    <t>Izolace proti vodě, vlhkosti a plynům</t>
  </si>
  <si>
    <t>53</t>
  </si>
  <si>
    <t>711199101</t>
  </si>
  <si>
    <t>Provedení těsnícího pásu do spoje dilatační nebo styčné spáry podlaha - stěna</t>
  </si>
  <si>
    <t>-1011292217</t>
  </si>
  <si>
    <t xml:space="preserve">Koupelna  - styk podlahy s obkladem</t>
  </si>
  <si>
    <t xml:space="preserve">Koupelna </t>
  </si>
  <si>
    <t>3,233*2+2,296*2</t>
  </si>
  <si>
    <t xml:space="preserve">Rohy sprchy a  vany</t>
  </si>
  <si>
    <t>2,2+2,2</t>
  </si>
  <si>
    <t>54</t>
  </si>
  <si>
    <t>28355022</t>
  </si>
  <si>
    <t>páska pružná těsnící hydroizolační š do 125mm</t>
  </si>
  <si>
    <t>-407537402</t>
  </si>
  <si>
    <t>15,458*1,05 'Přepočtené koeficientem množství</t>
  </si>
  <si>
    <t>55</t>
  </si>
  <si>
    <t>711199102</t>
  </si>
  <si>
    <t>Provedení těsnícího koutu pro vnější nebo vnitřní roh spáry podlaha - stěna</t>
  </si>
  <si>
    <t>-1283381933</t>
  </si>
  <si>
    <t>5+1</t>
  </si>
  <si>
    <t>56</t>
  </si>
  <si>
    <t>59054242</t>
  </si>
  <si>
    <t>páska pružná těsnící hydroizolační -kout</t>
  </si>
  <si>
    <t>98237003</t>
  </si>
  <si>
    <t>57</t>
  </si>
  <si>
    <t>LSS.BSE5ROUT</t>
  </si>
  <si>
    <t>SE5 vnější roh 1ks</t>
  </si>
  <si>
    <t>-367689376</t>
  </si>
  <si>
    <t>58</t>
  </si>
  <si>
    <t>711493111</t>
  </si>
  <si>
    <t>Izolace proti podpovrchové a tlakové vodě vodorovná těsnicí hmotou dvousložkovou na bázi cementu</t>
  </si>
  <si>
    <t>-774559495</t>
  </si>
  <si>
    <t>3,233*2,296</t>
  </si>
  <si>
    <t>59</t>
  </si>
  <si>
    <t>711493121</t>
  </si>
  <si>
    <t>Izolace proti podpovrchové a tlakové vodě svislá těsnicí hmotou dvousložkovou na bázi cementu</t>
  </si>
  <si>
    <t>1689205346</t>
  </si>
  <si>
    <t xml:space="preserve">Koupelna  soklík</t>
  </si>
  <si>
    <t>(3,233*2+2,296*2)*0,15</t>
  </si>
  <si>
    <t>Rohy sprchy a nad vanou</t>
  </si>
  <si>
    <t>(1+2)*2,2+2,6*2</t>
  </si>
  <si>
    <t>998711103</t>
  </si>
  <si>
    <t>Přesun hmot tonážní pro izolace proti vodě, vlhkosti a plynům v objektech v přes 12 do 60 m</t>
  </si>
  <si>
    <t>818001126</t>
  </si>
  <si>
    <t>61</t>
  </si>
  <si>
    <t>998711181</t>
  </si>
  <si>
    <t>Příplatek k přesunu hmot tonážní 711 prováděný bez použití mechanizace</t>
  </si>
  <si>
    <t>-1183086054</t>
  </si>
  <si>
    <t>62</t>
  </si>
  <si>
    <t>998711192</t>
  </si>
  <si>
    <t>Příplatek k přesunu hmot tonážní 711 za zvětšený přesun do 100 m</t>
  </si>
  <si>
    <t>1921979021</t>
  </si>
  <si>
    <t>721</t>
  </si>
  <si>
    <t>Zdravotechnika - vnitřní kanalizace</t>
  </si>
  <si>
    <t>63</t>
  </si>
  <si>
    <t>721170972</t>
  </si>
  <si>
    <t>Potrubí z PVC krácení trub DN 50</t>
  </si>
  <si>
    <t>838864151</t>
  </si>
  <si>
    <t xml:space="preserve">Kuchyně  dřez</t>
  </si>
  <si>
    <t>Koupelna umyvadlo</t>
  </si>
  <si>
    <t>64</t>
  </si>
  <si>
    <t>721170973</t>
  </si>
  <si>
    <t>Potrubí z PVC krácení trub DN 70</t>
  </si>
  <si>
    <t>2127133693</t>
  </si>
  <si>
    <t>Vana</t>
  </si>
  <si>
    <t>65</t>
  </si>
  <si>
    <t>721170975</t>
  </si>
  <si>
    <t>Potrubí z PVC krácení trub DN 125</t>
  </si>
  <si>
    <t>834005777</t>
  </si>
  <si>
    <t>66</t>
  </si>
  <si>
    <t>721171803</t>
  </si>
  <si>
    <t>Demontáž potrubí z PVC D do 75</t>
  </si>
  <si>
    <t>-92913159</t>
  </si>
  <si>
    <t xml:space="preserve">Kuchyně  dřez, příprava pro pračku</t>
  </si>
  <si>
    <t>1,5+2</t>
  </si>
  <si>
    <t>67</t>
  </si>
  <si>
    <t>721171808</t>
  </si>
  <si>
    <t>Demontáž potrubí z PVC D přes 75 do 114</t>
  </si>
  <si>
    <t>2090478895</t>
  </si>
  <si>
    <t>68</t>
  </si>
  <si>
    <t>721171905</t>
  </si>
  <si>
    <t>Potrubí z PP vsazení odbočky do hrdla DN 110</t>
  </si>
  <si>
    <t>1477221410</t>
  </si>
  <si>
    <t>1+1</t>
  </si>
  <si>
    <t>69</t>
  </si>
  <si>
    <t>721171914</t>
  </si>
  <si>
    <t>Potrubí z PP propojení potrubí DN 75</t>
  </si>
  <si>
    <t>-1921733092</t>
  </si>
  <si>
    <t>70</t>
  </si>
  <si>
    <t>721171915</t>
  </si>
  <si>
    <t>Potrubí z PP propojení potrubí DN 110</t>
  </si>
  <si>
    <t>-1219614109</t>
  </si>
  <si>
    <t>71</t>
  </si>
  <si>
    <t>721174042</t>
  </si>
  <si>
    <t>Potrubí kanalizační z PP připojovací DN 40</t>
  </si>
  <si>
    <t>-364880021</t>
  </si>
  <si>
    <t>Umyvadlo</t>
  </si>
  <si>
    <t>72</t>
  </si>
  <si>
    <t>721174043</t>
  </si>
  <si>
    <t>Potrubí kanalizační z PP připojovací DN 50</t>
  </si>
  <si>
    <t>-1751244703</t>
  </si>
  <si>
    <t>73</t>
  </si>
  <si>
    <t>28615689</t>
  </si>
  <si>
    <t xml:space="preserve">zátka hrdlová HTM DN 50  l = 39mm</t>
  </si>
  <si>
    <t>1079217883</t>
  </si>
  <si>
    <t>Příprava pro dřez v kuchyni</t>
  </si>
  <si>
    <t>74</t>
  </si>
  <si>
    <t>721174044</t>
  </si>
  <si>
    <t>Potrubí kanalizační z PP připojovací DN 75</t>
  </si>
  <si>
    <t>-1011916164</t>
  </si>
  <si>
    <t>vana</t>
  </si>
  <si>
    <t>1,5</t>
  </si>
  <si>
    <t>75</t>
  </si>
  <si>
    <t>721174045</t>
  </si>
  <si>
    <t>Potrubí kanalizační z PP připojovací DN 110</t>
  </si>
  <si>
    <t>171124579</t>
  </si>
  <si>
    <t>76</t>
  </si>
  <si>
    <t>721194104</t>
  </si>
  <si>
    <t>Vyvedení a upevnění odpadních výpustek DN 40</t>
  </si>
  <si>
    <t>1766761425</t>
  </si>
  <si>
    <t>77</t>
  </si>
  <si>
    <t>721194105</t>
  </si>
  <si>
    <t>Vyvedení a upevnění odpadních výpustek DN 50</t>
  </si>
  <si>
    <t>1347896161</t>
  </si>
  <si>
    <t>Dřez, myčka, pračka</t>
  </si>
  <si>
    <t>1+1+1</t>
  </si>
  <si>
    <t>78</t>
  </si>
  <si>
    <t>721194107</t>
  </si>
  <si>
    <t>Vyvedení a upevnění odpadních výpustek DN 70</t>
  </si>
  <si>
    <t>1970487282</t>
  </si>
  <si>
    <t>79</t>
  </si>
  <si>
    <t>721194109</t>
  </si>
  <si>
    <t>Vyvedení a upevnění odpadních výpustek DN 110</t>
  </si>
  <si>
    <t>1604334813</t>
  </si>
  <si>
    <t>80</t>
  </si>
  <si>
    <t>721210817</t>
  </si>
  <si>
    <t>Demontáž vpustí vanových DN 70</t>
  </si>
  <si>
    <t>-2098175211</t>
  </si>
  <si>
    <t>81</t>
  </si>
  <si>
    <t>721219128</t>
  </si>
  <si>
    <t>Montáž odtokového sprchového žlabu délky do 1050 mm</t>
  </si>
  <si>
    <t>342355145</t>
  </si>
  <si>
    <t>82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</si>
  <si>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</si>
  <si>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</si>
  <si>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923837646</t>
  </si>
  <si>
    <t>83</t>
  </si>
  <si>
    <t>HLE.HL050D80</t>
  </si>
  <si>
    <t>Kryt žlabu Design vhodný pro žlaby délky 800mm</t>
  </si>
  <si>
    <t>-1249071169</t>
  </si>
  <si>
    <t>84</t>
  </si>
  <si>
    <t>721229111</t>
  </si>
  <si>
    <t xml:space="preserve">Montáž zápachové uzávěrky pro pračku a myčku do DN 50  ostatní typ</t>
  </si>
  <si>
    <t>1007115065</t>
  </si>
  <si>
    <t>pračka + myčka</t>
  </si>
  <si>
    <t>85</t>
  </si>
  <si>
    <t>55161830</t>
  </si>
  <si>
    <t>uzávěrka zápachová pro pračku a myčku podomítková DN 40/50 nerez</t>
  </si>
  <si>
    <t>-1761665766</t>
  </si>
  <si>
    <t>86</t>
  </si>
  <si>
    <t>721290111</t>
  </si>
  <si>
    <t>Zkouška těsnosti potrubí kanalizace vodou DN do 125</t>
  </si>
  <si>
    <t>309076117</t>
  </si>
  <si>
    <t>13,5</t>
  </si>
  <si>
    <t>87</t>
  </si>
  <si>
    <t>721910912</t>
  </si>
  <si>
    <t>Pročištění odpadů svislých v jednom podlaží DN do 200</t>
  </si>
  <si>
    <t>-264374369</t>
  </si>
  <si>
    <t>88</t>
  </si>
  <si>
    <t>998721103</t>
  </si>
  <si>
    <t>Přesun hmot tonážní pro vnitřní kanalizace v objektech v přes 12 do 24 m</t>
  </si>
  <si>
    <t>275634766</t>
  </si>
  <si>
    <t>89</t>
  </si>
  <si>
    <t>998721181</t>
  </si>
  <si>
    <t>Příplatek k přesunu hmot tonážní 721 prováděný bez použití mechanizace</t>
  </si>
  <si>
    <t>386954245</t>
  </si>
  <si>
    <t>90</t>
  </si>
  <si>
    <t>998721192</t>
  </si>
  <si>
    <t>Příplatek k přesunu hmot tonážní 721 za zvětšený přesun do 100 m</t>
  </si>
  <si>
    <t>43853018</t>
  </si>
  <si>
    <t>722</t>
  </si>
  <si>
    <t>Zdravotechnika - vnitřní vodovod</t>
  </si>
  <si>
    <t>91</t>
  </si>
  <si>
    <t>722160801</t>
  </si>
  <si>
    <t>Demontáž potrubí vodovodního měděného D do 35/1,5</t>
  </si>
  <si>
    <t>-89151374</t>
  </si>
  <si>
    <t>Vnitřní rozvod plynu</t>
  </si>
  <si>
    <t>6+7</t>
  </si>
  <si>
    <t>92</t>
  </si>
  <si>
    <t>722170801</t>
  </si>
  <si>
    <t>Demontáž rozvodů vody z plastů D do 25</t>
  </si>
  <si>
    <t>-916872132</t>
  </si>
  <si>
    <t>Kuchyně</t>
  </si>
  <si>
    <t>93</t>
  </si>
  <si>
    <t>722171913</t>
  </si>
  <si>
    <t>Potrubí plastové odříznutí trubky D přes 20 do 25 mm</t>
  </si>
  <si>
    <t>-1223504127</t>
  </si>
  <si>
    <t>94</t>
  </si>
  <si>
    <t>722174003</t>
  </si>
  <si>
    <t>Potrubí vodovodní plastové PPR svar polyfúze PN 16 D 25x3,5 mm</t>
  </si>
  <si>
    <t>-391964263</t>
  </si>
  <si>
    <t>Koupelna sprcha, umyvadlo, vana</t>
  </si>
  <si>
    <t>Kuchyně dřez, myčka</t>
  </si>
  <si>
    <t xml:space="preserve">šatna pračka </t>
  </si>
  <si>
    <t>3,5</t>
  </si>
  <si>
    <t>95</t>
  </si>
  <si>
    <t>722179191</t>
  </si>
  <si>
    <t>Příplatek k rozvodu vody z plastů za malý rozsah prací na zakázce do 20 m</t>
  </si>
  <si>
    <t>soubor</t>
  </si>
  <si>
    <t>-737349729</t>
  </si>
  <si>
    <t>96</t>
  </si>
  <si>
    <t>722179192</t>
  </si>
  <si>
    <t>Příplatek k rozvodu vody z plastů za potrubí do D 32 mm do 15 svarů</t>
  </si>
  <si>
    <t>-835641532</t>
  </si>
  <si>
    <t>97</t>
  </si>
  <si>
    <t>722181221</t>
  </si>
  <si>
    <t>Ochrana vodovodního potrubí přilepenými termoizolačními trubicemi z PE tl přes 6 do 9 mm DN do 22 mm</t>
  </si>
  <si>
    <t>49424429</t>
  </si>
  <si>
    <t>33,5</t>
  </si>
  <si>
    <t>98</t>
  </si>
  <si>
    <t>722181851</t>
  </si>
  <si>
    <t>Demontáž termoizolačních trubic z trub D do 45</t>
  </si>
  <si>
    <t>527946193</t>
  </si>
  <si>
    <t>99</t>
  </si>
  <si>
    <t>722190401</t>
  </si>
  <si>
    <t>Vyvedení a upevnění výpustku DN do 25</t>
  </si>
  <si>
    <t>-1560780046</t>
  </si>
  <si>
    <t>dřez,sprcha, umyvadlo, myčka , pračka ,WC, vana</t>
  </si>
  <si>
    <t>2+2+2+1+1+1+2</t>
  </si>
  <si>
    <t>100</t>
  </si>
  <si>
    <t>722190901</t>
  </si>
  <si>
    <t>Uzavření nebo otevření vodovodního potrubí při opravách</t>
  </si>
  <si>
    <t>2011197496</t>
  </si>
  <si>
    <t>101</t>
  </si>
  <si>
    <t>722220151</t>
  </si>
  <si>
    <t>Nástěnka závitová plastová PPR PN 20 DN 16 x G 1/2"</t>
  </si>
  <si>
    <t>958028643</t>
  </si>
  <si>
    <t>wc, myčka, pračka ,umyvadlo,dřez,</t>
  </si>
  <si>
    <t>1+1+1+2+2</t>
  </si>
  <si>
    <t>102</t>
  </si>
  <si>
    <t>722220161</t>
  </si>
  <si>
    <t>Nástěnný komplet plastový PPR PN 20 DN 20 x G 1/2"</t>
  </si>
  <si>
    <t>-146580126</t>
  </si>
  <si>
    <t>Sprcha a vana</t>
  </si>
  <si>
    <t>103</t>
  </si>
  <si>
    <t>722220861</t>
  </si>
  <si>
    <t>Demontáž armatur závitových se dvěma závity G do 3/4</t>
  </si>
  <si>
    <t>-718281747</t>
  </si>
  <si>
    <t xml:space="preserve">Rohový ventil  wc </t>
  </si>
  <si>
    <t>Ventil u vany</t>
  </si>
  <si>
    <t>Příprava pro pračku ve stávající kuchyni</t>
  </si>
  <si>
    <t>104</t>
  </si>
  <si>
    <t>722220862</t>
  </si>
  <si>
    <t>Demontáž armatur závitových se dvěma závity G přes 3/4 do 5/4</t>
  </si>
  <si>
    <t>780686813</t>
  </si>
  <si>
    <t>Ventil plyn sporák</t>
  </si>
  <si>
    <t>105</t>
  </si>
  <si>
    <t>722220872</t>
  </si>
  <si>
    <t>Demontáž armatur závitových se dvěma závity a šroubením G přes 3/8 do 3/4</t>
  </si>
  <si>
    <t>-1647694372</t>
  </si>
  <si>
    <t>Hadice k WC</t>
  </si>
  <si>
    <t>ventily vodoměr</t>
  </si>
  <si>
    <t>hadice ke sporáku</t>
  </si>
  <si>
    <t>106</t>
  </si>
  <si>
    <t>722232012</t>
  </si>
  <si>
    <t>Kohout kulový podomítkový G 3/4" PN 16 do 120°C vnitřní závit</t>
  </si>
  <si>
    <t>1845200173</t>
  </si>
  <si>
    <t xml:space="preserve">Vodoměr  wc</t>
  </si>
  <si>
    <t>107</t>
  </si>
  <si>
    <t>722232221</t>
  </si>
  <si>
    <t>Kohout kulový rohový G 1/2" PN 42 do 185°C plnoprůtokový s 2x vnějším závitem</t>
  </si>
  <si>
    <t>526515219</t>
  </si>
  <si>
    <t xml:space="preserve">dřez, umyvadlo, WC, </t>
  </si>
  <si>
    <t>2+2+1</t>
  </si>
  <si>
    <t>108</t>
  </si>
  <si>
    <t>722239101</t>
  </si>
  <si>
    <t>Montáž armatur vodovodních se dvěma závity G 1/2</t>
  </si>
  <si>
    <t>-1189215884</t>
  </si>
  <si>
    <t>hadice k umyvadlu, dřezu a WC</t>
  </si>
  <si>
    <t>109</t>
  </si>
  <si>
    <t>RAF.XF0050P</t>
  </si>
  <si>
    <t>hadice flexibilní XF0050P 3,8" délka 400 mm bal. 2 kusy</t>
  </si>
  <si>
    <t>616807019</t>
  </si>
  <si>
    <t>110</t>
  </si>
  <si>
    <t>722260812</t>
  </si>
  <si>
    <t>Demontáž vodoměrů závitových G 3/4</t>
  </si>
  <si>
    <t>1659717556</t>
  </si>
  <si>
    <t>111</t>
  </si>
  <si>
    <t>722260922</t>
  </si>
  <si>
    <t>Zpětná montáž vodoměrů závitových G 3/4</t>
  </si>
  <si>
    <t>-123016816</t>
  </si>
  <si>
    <t>112</t>
  </si>
  <si>
    <t>722262226</t>
  </si>
  <si>
    <t>Vodoměr závitový jednovtokový suchoběžný dálkový odečet do 40°C G 1/2"x 110 R100 Qn 1,6 m3/h horizont</t>
  </si>
  <si>
    <t>-906235319</t>
  </si>
  <si>
    <t>Koupelna, WC</t>
  </si>
  <si>
    <t>113</t>
  </si>
  <si>
    <t>722290226</t>
  </si>
  <si>
    <t>Zkouška těsnosti vodovodního potrubí závitového DN do 50</t>
  </si>
  <si>
    <t>1291561637</t>
  </si>
  <si>
    <t>114</t>
  </si>
  <si>
    <t>722290234</t>
  </si>
  <si>
    <t>Proplach a dezinfekce vodovodního potrubí DN do 80</t>
  </si>
  <si>
    <t>-310874548</t>
  </si>
  <si>
    <t>115</t>
  </si>
  <si>
    <t>998722103</t>
  </si>
  <si>
    <t>Přesun hmot tonážní pro vnitřní vodovod v objektech v přes 12 do 24 m</t>
  </si>
  <si>
    <t>-2142638793</t>
  </si>
  <si>
    <t>116</t>
  </si>
  <si>
    <t>998722181</t>
  </si>
  <si>
    <t>Příplatek k přesunu hmot tonážní 722 prováděný bez použití mechanizace</t>
  </si>
  <si>
    <t>-1855655486</t>
  </si>
  <si>
    <t>117</t>
  </si>
  <si>
    <t>998722192</t>
  </si>
  <si>
    <t>Příplatek k přesunu hmot tonážní 722 za zvětšený přesun do 100 m</t>
  </si>
  <si>
    <t>-1248059675</t>
  </si>
  <si>
    <t>723</t>
  </si>
  <si>
    <t>Zdravotechnika - vnitřní plynovod</t>
  </si>
  <si>
    <t>118</t>
  </si>
  <si>
    <t>723160804</t>
  </si>
  <si>
    <t>Demontáž přípojka k plynoměru na závit bez ochozu G 1</t>
  </si>
  <si>
    <t>pár</t>
  </si>
  <si>
    <t>66216318</t>
  </si>
  <si>
    <t>119</t>
  </si>
  <si>
    <t>723229102</t>
  </si>
  <si>
    <t>Montáž armatur plynovodních s jedním závitem G 1/2 ostatní typ</t>
  </si>
  <si>
    <t>886048186</t>
  </si>
  <si>
    <t>120</t>
  </si>
  <si>
    <t>31944406</t>
  </si>
  <si>
    <t>zátka litinová s vnějším závitem zinkovaná DN 1"</t>
  </si>
  <si>
    <t>1600779227</t>
  </si>
  <si>
    <t>121</t>
  </si>
  <si>
    <t>998723203</t>
  </si>
  <si>
    <t>Přesun hmot procentní pro vnitřní plynovod v objektech v přes 12 do 24 m</t>
  </si>
  <si>
    <t>%</t>
  </si>
  <si>
    <t>1047443467</t>
  </si>
  <si>
    <t>122</t>
  </si>
  <si>
    <t>998723292</t>
  </si>
  <si>
    <t>Příplatek k přesunu hmot procentní 723 za zvětšený přesun do 100 m</t>
  </si>
  <si>
    <t>-1457152402</t>
  </si>
  <si>
    <t>725</t>
  </si>
  <si>
    <t>Zdravotechnika - zařizovací předměty</t>
  </si>
  <si>
    <t>123</t>
  </si>
  <si>
    <t>725-1</t>
  </si>
  <si>
    <t>D + M háčku na ručníky</t>
  </si>
  <si>
    <t>ks</t>
  </si>
  <si>
    <t>-238616877</t>
  </si>
  <si>
    <t>124</t>
  </si>
  <si>
    <t>725110814</t>
  </si>
  <si>
    <t>Demontáž klozetu Kombi</t>
  </si>
  <si>
    <t>-957373371</t>
  </si>
  <si>
    <t>125</t>
  </si>
  <si>
    <t>725119125</t>
  </si>
  <si>
    <t>Montáž klozetových mís závěsných na nosné stěny</t>
  </si>
  <si>
    <t>203982472</t>
  </si>
  <si>
    <t>126</t>
  </si>
  <si>
    <t>64236091</t>
  </si>
  <si>
    <t>mísa keramická klozetová závěsná bílá s hlubokým splachováním odpad vodorovný</t>
  </si>
  <si>
    <t>247833433</t>
  </si>
  <si>
    <t>127</t>
  </si>
  <si>
    <t>725119131</t>
  </si>
  <si>
    <t>Montáž klozetových sedátek standardních</t>
  </si>
  <si>
    <t>852718797</t>
  </si>
  <si>
    <t>128</t>
  </si>
  <si>
    <t>55167381</t>
  </si>
  <si>
    <t>sedátko klozetové duroplastové bílé s poklopem</t>
  </si>
  <si>
    <t>1752954551</t>
  </si>
  <si>
    <t>129</t>
  </si>
  <si>
    <t>725210821</t>
  </si>
  <si>
    <t>Demontáž umyvadel bez výtokových armatur</t>
  </si>
  <si>
    <t>43489417</t>
  </si>
  <si>
    <t>130</t>
  </si>
  <si>
    <t>725219102</t>
  </si>
  <si>
    <t>Montáž umyvadla připevněného na šrouby do zdiva</t>
  </si>
  <si>
    <t>-572452762</t>
  </si>
  <si>
    <t>131</t>
  </si>
  <si>
    <t>64211046</t>
  </si>
  <si>
    <t>umyvadlo keramické závěsné bílé š 600mm</t>
  </si>
  <si>
    <t>-346621516</t>
  </si>
  <si>
    <t>132</t>
  </si>
  <si>
    <t>725220851</t>
  </si>
  <si>
    <t>Demontáž van akrylátových</t>
  </si>
  <si>
    <t>-1823334543</t>
  </si>
  <si>
    <t>133</t>
  </si>
  <si>
    <t>725229103</t>
  </si>
  <si>
    <t>Montáž vany se zápachovou uzávěrkou akrylátových</t>
  </si>
  <si>
    <t>-890623671</t>
  </si>
  <si>
    <t>134</t>
  </si>
  <si>
    <t>6000098138</t>
  </si>
  <si>
    <t>Vana akrylátová Polysan Krysta 180×80 cm</t>
  </si>
  <si>
    <t>787295211</t>
  </si>
  <si>
    <t>135</t>
  </si>
  <si>
    <t>6000039803</t>
  </si>
  <si>
    <t>Nohy vanové Polysan PO60-60 515 mm pár</t>
  </si>
  <si>
    <t>433278559</t>
  </si>
  <si>
    <t>136</t>
  </si>
  <si>
    <t>55166003</t>
  </si>
  <si>
    <t>souprava přepadová k vaně odpad DN 40/50 se zápachovou uzávěrkou 6/4"</t>
  </si>
  <si>
    <t>sada</t>
  </si>
  <si>
    <t>-1838771776</t>
  </si>
  <si>
    <t>137</t>
  </si>
  <si>
    <t>725244626</t>
  </si>
  <si>
    <t>Zástěna sprchová rohová polorámová skleněná tl. 6 mm dveře otvíravé jednokřídlové vstup z čela na vaničku 1000x900 mm</t>
  </si>
  <si>
    <t>854631731</t>
  </si>
  <si>
    <t>138</t>
  </si>
  <si>
    <t>725291621</t>
  </si>
  <si>
    <t>Doplňky zařízení koupelen a záchodů nerezové zásobník toaletních papírů</t>
  </si>
  <si>
    <t>158975626</t>
  </si>
  <si>
    <t>139</t>
  </si>
  <si>
    <t>725310823</t>
  </si>
  <si>
    <t>Demontáž dřez jednoduchý vestavěný v kuchyňských sestavách bez výtokových armatur</t>
  </si>
  <si>
    <t>1605751010</t>
  </si>
  <si>
    <t>140</t>
  </si>
  <si>
    <t>725610810</t>
  </si>
  <si>
    <t>Demontáž sporáků plynových</t>
  </si>
  <si>
    <t>-75665044</t>
  </si>
  <si>
    <t>141</t>
  </si>
  <si>
    <t>725813112</t>
  </si>
  <si>
    <t>Ventil rohový pračkový G 3/4"</t>
  </si>
  <si>
    <t>1786517039</t>
  </si>
  <si>
    <t>Pračka a myčka</t>
  </si>
  <si>
    <t>142</t>
  </si>
  <si>
    <t>725820801</t>
  </si>
  <si>
    <t>Demontáž baterie nástěnné do G 3 / 4</t>
  </si>
  <si>
    <t>-795940128</t>
  </si>
  <si>
    <t>143</t>
  </si>
  <si>
    <t>725820802</t>
  </si>
  <si>
    <t>Demontáž baterie stojánkové do jednoho otvoru</t>
  </si>
  <si>
    <t>394573627</t>
  </si>
  <si>
    <t>Dřez</t>
  </si>
  <si>
    <t>144</t>
  </si>
  <si>
    <t>725829131</t>
  </si>
  <si>
    <t>Montáž baterie umyvadlové stojánkové G 1/2" ostatní typ</t>
  </si>
  <si>
    <t>-691492848</t>
  </si>
  <si>
    <t>145</t>
  </si>
  <si>
    <t>55145686</t>
  </si>
  <si>
    <t>baterie umyvadlová stojánková páková</t>
  </si>
  <si>
    <t>2032119673</t>
  </si>
  <si>
    <t>146</t>
  </si>
  <si>
    <t>725839102</t>
  </si>
  <si>
    <t>Montáž baterie vanové nástěnné G 3/4" ostatní typ</t>
  </si>
  <si>
    <t>-1767482435</t>
  </si>
  <si>
    <t>147</t>
  </si>
  <si>
    <t>55144951</t>
  </si>
  <si>
    <t>baterie vanová/sprchová nástěnná s termostatickým ventilem a regulací průtoku 150mm chrom</t>
  </si>
  <si>
    <t>571920023</t>
  </si>
  <si>
    <t>148</t>
  </si>
  <si>
    <t>725849411</t>
  </si>
  <si>
    <t>Montáž baterie sprchové nástěnná s nastavitelnou výškou sprchy</t>
  </si>
  <si>
    <t>-1386725071</t>
  </si>
  <si>
    <t>149</t>
  </si>
  <si>
    <t>55145600</t>
  </si>
  <si>
    <t>baterie sprchová nástěnná termostatická 150mm chrom</t>
  </si>
  <si>
    <t>-2060305650</t>
  </si>
  <si>
    <t>150</t>
  </si>
  <si>
    <t>55145003</t>
  </si>
  <si>
    <t>souprava sprchová komplet</t>
  </si>
  <si>
    <t>-1898191695</t>
  </si>
  <si>
    <t>Sprchový kout a vana</t>
  </si>
  <si>
    <t>151</t>
  </si>
  <si>
    <t>725859101</t>
  </si>
  <si>
    <t>Montáž ventilů odpadních do DN 32 pro zařizovací předměty</t>
  </si>
  <si>
    <t>241073876</t>
  </si>
  <si>
    <t>152</t>
  </si>
  <si>
    <t>55161007</t>
  </si>
  <si>
    <t>ventil odpadní umyvadlový celokovový CLICK/CLACK s přepadem a připojovacím závitem 5/4"</t>
  </si>
  <si>
    <t>-1614029122</t>
  </si>
  <si>
    <t>153</t>
  </si>
  <si>
    <t>725860812</t>
  </si>
  <si>
    <t>Demontáž uzávěrů zápachu dvojitých</t>
  </si>
  <si>
    <t>1506777100</t>
  </si>
  <si>
    <t>154</t>
  </si>
  <si>
    <t>725869101</t>
  </si>
  <si>
    <t>Montáž zápachových uzávěrek umyvadlových do DN 40</t>
  </si>
  <si>
    <t>1512161547</t>
  </si>
  <si>
    <t>155</t>
  </si>
  <si>
    <t>55162001</t>
  </si>
  <si>
    <t>uzávěrka zápachová umyvadlová s celokovovým kulatým designem DN 32, chrom</t>
  </si>
  <si>
    <t>49080089</t>
  </si>
  <si>
    <t>156</t>
  </si>
  <si>
    <t>998725103</t>
  </si>
  <si>
    <t>Přesun hmot tonážní pro zařizovací předměty v objektech v přes 12 do 24 m</t>
  </si>
  <si>
    <t>-887539212</t>
  </si>
  <si>
    <t>157</t>
  </si>
  <si>
    <t>998725181</t>
  </si>
  <si>
    <t>Příplatek k přesunu hmot tonážní 725 prováděný bez použití mechanizace</t>
  </si>
  <si>
    <t>-2017990288</t>
  </si>
  <si>
    <t>158</t>
  </si>
  <si>
    <t>998725192</t>
  </si>
  <si>
    <t>Příplatek k přesunu hmot tonážní 725 za zvětšený přesun do 100 m</t>
  </si>
  <si>
    <t>648790584</t>
  </si>
  <si>
    <t>726</t>
  </si>
  <si>
    <t>Zdravotechnika - předstěnové instalace</t>
  </si>
  <si>
    <t>159</t>
  </si>
  <si>
    <t>726111041</t>
  </si>
  <si>
    <t>Instalační předstěna - klozet s ovládáním shora v 820 mm závěsný do masivní zděné kce</t>
  </si>
  <si>
    <t>1121868615</t>
  </si>
  <si>
    <t>160</t>
  </si>
  <si>
    <t>998726113</t>
  </si>
  <si>
    <t>Přesun hmot tonážní pro instalační prefabrikáty v objektech v přes 12 do 24 m</t>
  </si>
  <si>
    <t>-1252640826</t>
  </si>
  <si>
    <t>161</t>
  </si>
  <si>
    <t>998726181</t>
  </si>
  <si>
    <t>Příplatek k přesunu hmot tonážní 726 prováděný bez použití mechanizace</t>
  </si>
  <si>
    <t>-1497685135</t>
  </si>
  <si>
    <t>162</t>
  </si>
  <si>
    <t>998726192</t>
  </si>
  <si>
    <t>Příplatek k přesunu hmot tonážní 726 za zvětšený přesun do 100 m</t>
  </si>
  <si>
    <t>905930536</t>
  </si>
  <si>
    <t>732</t>
  </si>
  <si>
    <t>Ústřední vytápění - strojovny</t>
  </si>
  <si>
    <t>163</t>
  </si>
  <si>
    <t>732229631</t>
  </si>
  <si>
    <t>Přemístění bytové jednotky vč. ovládacího kabelu</t>
  </si>
  <si>
    <t>2074713824</t>
  </si>
  <si>
    <t>164</t>
  </si>
  <si>
    <t>998732102</t>
  </si>
  <si>
    <t>Přesun hmot tonážní pro strojovny v objektech v do 12 m</t>
  </si>
  <si>
    <t>503295641</t>
  </si>
  <si>
    <t>165</t>
  </si>
  <si>
    <t>998732181</t>
  </si>
  <si>
    <t>Příplatek k přesunu hmot tonážní 732 prováděný bez použití mechanizace</t>
  </si>
  <si>
    <t>-1672400563</t>
  </si>
  <si>
    <t>166</t>
  </si>
  <si>
    <t>998732193</t>
  </si>
  <si>
    <t>Příplatek k přesunu hmot tonážní 732 za zvětšený přesun do 500 m</t>
  </si>
  <si>
    <t>-219278332</t>
  </si>
  <si>
    <t>733</t>
  </si>
  <si>
    <t>Ústřední vytápění - rozvodné potrubí</t>
  </si>
  <si>
    <t>167</t>
  </si>
  <si>
    <t>733223202</t>
  </si>
  <si>
    <t>Potrubí měděné tvrdé spojované tvrdým pájením D 15x1 mm</t>
  </si>
  <si>
    <t>-746448305</t>
  </si>
  <si>
    <t xml:space="preserve">Kuchyně s obývacím pokojem </t>
  </si>
  <si>
    <t>4*2</t>
  </si>
  <si>
    <t>3*2</t>
  </si>
  <si>
    <t>1*2</t>
  </si>
  <si>
    <t>0,5*2</t>
  </si>
  <si>
    <t>168</t>
  </si>
  <si>
    <t>733223203</t>
  </si>
  <si>
    <t>Potrubí měděné tvrdé spojované tvrdým pájením D 18x1</t>
  </si>
  <si>
    <t>-1891314631</t>
  </si>
  <si>
    <t>Nový rozvod UT v podlaze a stěnách</t>
  </si>
  <si>
    <t>7,5*2</t>
  </si>
  <si>
    <t>169</t>
  </si>
  <si>
    <t>733223204</t>
  </si>
  <si>
    <t>Potrubí měděné tvrdé spojované tvrdým pájením D 22x1</t>
  </si>
  <si>
    <t>-1274439410</t>
  </si>
  <si>
    <t xml:space="preserve">Nový přívod od  bytové jednotky přes WC, koupelnu do kuchyně</t>
  </si>
  <si>
    <t>(2+2+3+2,5)*2</t>
  </si>
  <si>
    <t>170</t>
  </si>
  <si>
    <t>733224204</t>
  </si>
  <si>
    <t>Příplatek k potrubí měděnému za potrubí vedené v kotelnách nebo strojovnách D 22x1 mm</t>
  </si>
  <si>
    <t>-389255121</t>
  </si>
  <si>
    <t>171</t>
  </si>
  <si>
    <t>733231112</t>
  </si>
  <si>
    <t>Kompenzátor pro měděné potrubíí D 18 tvaru U s hladkými ohyby s konci na vnitřní pájen</t>
  </si>
  <si>
    <t>-790312905</t>
  </si>
  <si>
    <t>172</t>
  </si>
  <si>
    <t>733290801</t>
  </si>
  <si>
    <t>Demontáž potrubí měděného do D 35x1,5 mm</t>
  </si>
  <si>
    <t>2104924283</t>
  </si>
  <si>
    <t>Demontáž stoupačky v bytové stanici</t>
  </si>
  <si>
    <t>2,5*2</t>
  </si>
  <si>
    <t>Demontáž původních rozvodů UT</t>
  </si>
  <si>
    <t xml:space="preserve">Obývací pokoj </t>
  </si>
  <si>
    <t>173</t>
  </si>
  <si>
    <t>733291101</t>
  </si>
  <si>
    <t>Zkouška těsnosti potrubí měděné do D 35x1,5</t>
  </si>
  <si>
    <t>25498865</t>
  </si>
  <si>
    <t>14+15+19</t>
  </si>
  <si>
    <t>174</t>
  </si>
  <si>
    <t>733291904</t>
  </si>
  <si>
    <t>Propojení potrubí měděného při opravě D 22x1,5 mm</t>
  </si>
  <si>
    <t>-1513427179</t>
  </si>
  <si>
    <t>Propojení k bytové stanici</t>
  </si>
  <si>
    <t>175</t>
  </si>
  <si>
    <t>733390304</t>
  </si>
  <si>
    <t xml:space="preserve">Napuštění potrubí </t>
  </si>
  <si>
    <t>707410398</t>
  </si>
  <si>
    <t>176</t>
  </si>
  <si>
    <t>733811241</t>
  </si>
  <si>
    <t>Ochrana potrubí ústředního vytápění termoizolačními trubicemi z PE tl do 20 mm DN do 22 mm</t>
  </si>
  <si>
    <t>111316132</t>
  </si>
  <si>
    <t>177</t>
  </si>
  <si>
    <t>998733103</t>
  </si>
  <si>
    <t>Přesun hmot tonážní pro rozvody potrubí v objektech v přes 12 do 24 m</t>
  </si>
  <si>
    <t>74181402</t>
  </si>
  <si>
    <t>178</t>
  </si>
  <si>
    <t>998733181</t>
  </si>
  <si>
    <t>Příplatek k přesunu hmot tonážní 733 prováděný bez použití mechanizace</t>
  </si>
  <si>
    <t>-1954425014</t>
  </si>
  <si>
    <t>179</t>
  </si>
  <si>
    <t>998733193</t>
  </si>
  <si>
    <t>Příplatek k přesunu hmot tonážní 733 za zvětšený přesun do 500 m</t>
  </si>
  <si>
    <t>-688798251</t>
  </si>
  <si>
    <t>734</t>
  </si>
  <si>
    <t>Ústřední vytápění - armatury</t>
  </si>
  <si>
    <t>180</t>
  </si>
  <si>
    <t>734221682</t>
  </si>
  <si>
    <t>Termostatická hlavice kapalinová PN 10 do 110°C otopných těles VK</t>
  </si>
  <si>
    <t>1457439497</t>
  </si>
  <si>
    <t>181</t>
  </si>
  <si>
    <t>734261406</t>
  </si>
  <si>
    <t>Armatura připojovací přímá G 1/2x18 PN 10 do 110°C radiátorů typu VK</t>
  </si>
  <si>
    <t>845451808</t>
  </si>
  <si>
    <t>735</t>
  </si>
  <si>
    <t>Ústřední vytápění - otopná tělesa</t>
  </si>
  <si>
    <t>182</t>
  </si>
  <si>
    <t>735000912</t>
  </si>
  <si>
    <t>Vyregulování ventilu nebo kohoutu dvojregulačního s termostatickým ovládáním</t>
  </si>
  <si>
    <t>-297216370</t>
  </si>
  <si>
    <t>183</t>
  </si>
  <si>
    <t>735151821</t>
  </si>
  <si>
    <t>Demontáž otopného tělesa panelového dvouřadého délka do 1500 mm</t>
  </si>
  <si>
    <t>-623455582</t>
  </si>
  <si>
    <t>184</t>
  </si>
  <si>
    <t>735151822</t>
  </si>
  <si>
    <t>Demontáž otopného tělesa panelového dvouřadého dl přes 1500 do 2820 mm</t>
  </si>
  <si>
    <t>-1358722382</t>
  </si>
  <si>
    <t>185</t>
  </si>
  <si>
    <t>735152351</t>
  </si>
  <si>
    <t>Otopné těleso panelové VK dvoudeskové bez přídavné přestupní plochy výška/délka 500/400 mm výkon 335 W</t>
  </si>
  <si>
    <t>-1796276125</t>
  </si>
  <si>
    <t>186</t>
  </si>
  <si>
    <t>735152356</t>
  </si>
  <si>
    <t>Otopné těleso panelové VK dvoudeskové bez přídavné přestupní plochy výška/délka 500/900 mm výkon 754 W</t>
  </si>
  <si>
    <t>-1818322924</t>
  </si>
  <si>
    <t>187</t>
  </si>
  <si>
    <t>735152361</t>
  </si>
  <si>
    <t>Otopné těleso panel VK dvoudeskové bez přídavné přestupní plochy výška/délka 500/1600 mm výkon 1341 W</t>
  </si>
  <si>
    <t>-1626796879</t>
  </si>
  <si>
    <t>188</t>
  </si>
  <si>
    <t>735152362</t>
  </si>
  <si>
    <t>Otopné těleso panel VK dvoudeskové bez přídavné přestupní plochy výška/délka 500/1800 mm výkon 1508 W</t>
  </si>
  <si>
    <t>-647706863</t>
  </si>
  <si>
    <t>189</t>
  </si>
  <si>
    <t>735164511</t>
  </si>
  <si>
    <t>Montáž otopného tělesa trubkového na stěnu výšky tělesa do 1500 mm</t>
  </si>
  <si>
    <t>1790865591</t>
  </si>
  <si>
    <t>Záměna radiátoru v koupelně</t>
  </si>
  <si>
    <t>190</t>
  </si>
  <si>
    <t>KRD.KLC1220600010</t>
  </si>
  <si>
    <t>KORALUX LINEAR CLASSIC 1220/0600 včetně T odbočky k žebříku</t>
  </si>
  <si>
    <t>-529647600</t>
  </si>
  <si>
    <t>191</t>
  </si>
  <si>
    <t>42695001</t>
  </si>
  <si>
    <t>těleso topné s termostatickou hlavicí a připojovacím kabelem 2,0kW</t>
  </si>
  <si>
    <t>-1795593667</t>
  </si>
  <si>
    <t>Radiátor koupelna</t>
  </si>
  <si>
    <t>192</t>
  </si>
  <si>
    <t>735191901</t>
  </si>
  <si>
    <t>Vyzkoušení otopných těles ocelových po opravě tlakem</t>
  </si>
  <si>
    <t>-2136939055</t>
  </si>
  <si>
    <t>0,4*0,5*2</t>
  </si>
  <si>
    <t xml:space="preserve">Ložnice </t>
  </si>
  <si>
    <t>0,5*1,6*2</t>
  </si>
  <si>
    <t>0,5*1,8*2</t>
  </si>
  <si>
    <t>0,6*1,22</t>
  </si>
  <si>
    <t>193</t>
  </si>
  <si>
    <t>735191905</t>
  </si>
  <si>
    <t>Odvzdušnění otopných těles</t>
  </si>
  <si>
    <t>337565649</t>
  </si>
  <si>
    <t>Obývací pokoje</t>
  </si>
  <si>
    <t>194</t>
  </si>
  <si>
    <t>735191910</t>
  </si>
  <si>
    <t>Napuštění vody do otopných těles</t>
  </si>
  <si>
    <t>-1875970112</t>
  </si>
  <si>
    <t>195</t>
  </si>
  <si>
    <t>735494811</t>
  </si>
  <si>
    <t>Vypuštění vody z otopných těles</t>
  </si>
  <si>
    <t>2108065849</t>
  </si>
  <si>
    <t>0,5*0,6*2</t>
  </si>
  <si>
    <t>0,5*0,9*2</t>
  </si>
  <si>
    <t>196</t>
  </si>
  <si>
    <t>735531045</t>
  </si>
  <si>
    <t>Montáž a napojení termostatu na zeď</t>
  </si>
  <si>
    <t>1203244063</t>
  </si>
  <si>
    <t>197</t>
  </si>
  <si>
    <t>1212840</t>
  </si>
  <si>
    <t>TERMOSTAT PT59</t>
  </si>
  <si>
    <t>-402726494</t>
  </si>
  <si>
    <t>198</t>
  </si>
  <si>
    <t>998735103</t>
  </si>
  <si>
    <t>Přesun hmot tonážní pro otopná tělesa v objektech v přes 12 do 24 m</t>
  </si>
  <si>
    <t>-1942350438</t>
  </si>
  <si>
    <t>199</t>
  </si>
  <si>
    <t>998735181</t>
  </si>
  <si>
    <t>Příplatek k přesunu hmot tonážní 735 prováděný bez použití mechanizace</t>
  </si>
  <si>
    <t>1639954135</t>
  </si>
  <si>
    <t>200</t>
  </si>
  <si>
    <t>998735193</t>
  </si>
  <si>
    <t>Příplatek k přesunu hmot tonážní 735 za zvětšený přesun do 500 m</t>
  </si>
  <si>
    <t>-726979739</t>
  </si>
  <si>
    <t>741</t>
  </si>
  <si>
    <t>Elektroinstalace - silnoproud</t>
  </si>
  <si>
    <t>201</t>
  </si>
  <si>
    <t>741-1</t>
  </si>
  <si>
    <t>Vyřízení a zabezpečení navýšení příkonu do bytu</t>
  </si>
  <si>
    <t>380499720</t>
  </si>
  <si>
    <t>202</t>
  </si>
  <si>
    <t>741-2</t>
  </si>
  <si>
    <t>Demontáž původních rozvodů elektro</t>
  </si>
  <si>
    <t>-104108701</t>
  </si>
  <si>
    <t>203</t>
  </si>
  <si>
    <t>741112001</t>
  </si>
  <si>
    <t>Montáž krabice zapuštěná plastová kruhová</t>
  </si>
  <si>
    <t>1002747634</t>
  </si>
  <si>
    <t>204</t>
  </si>
  <si>
    <t>34571521</t>
  </si>
  <si>
    <t>krabice pod omítku PVC odbočná kruhová D 70mm s víčkem a svorkovnicí</t>
  </si>
  <si>
    <t>1876864693</t>
  </si>
  <si>
    <t>205</t>
  </si>
  <si>
    <t>741112061</t>
  </si>
  <si>
    <t>Montáž krabice přístrojová zapuštěná plastová kruhová</t>
  </si>
  <si>
    <t>940113298</t>
  </si>
  <si>
    <t>206</t>
  </si>
  <si>
    <t>1188894</t>
  </si>
  <si>
    <t>KRABICE PRISTROJOVA KP 68/2 KA MELKA</t>
  </si>
  <si>
    <t>-425750180</t>
  </si>
  <si>
    <t>207</t>
  </si>
  <si>
    <t>741122005</t>
  </si>
  <si>
    <t>Montáž kabel Cu bez ukončení uložený pod omítku plný plochý 3x1 až 2,5 mm2 (CYKYLo)</t>
  </si>
  <si>
    <t>246198622</t>
  </si>
  <si>
    <t>99+147</t>
  </si>
  <si>
    <t>208</t>
  </si>
  <si>
    <t>34109513</t>
  </si>
  <si>
    <t>kabel instalační plochý jádro Cu plné izolace PVC plášť PVC 450/750V (CYKYLo) 3x1,5mm2</t>
  </si>
  <si>
    <t>1488088118</t>
  </si>
  <si>
    <t>SVĚTLA</t>
  </si>
  <si>
    <t>Světelný okruh 1</t>
  </si>
  <si>
    <t>Světelný okruh 2</t>
  </si>
  <si>
    <t xml:space="preserve">WC </t>
  </si>
  <si>
    <t>99*1,2 'Přepočtené koeficientem množství</t>
  </si>
  <si>
    <t>209</t>
  </si>
  <si>
    <t>34109517</t>
  </si>
  <si>
    <t>kabel instalační plochý jádro Cu plné izolace PVC plášť PVC 450/750V (CYKYLo) 3x2,5mm2</t>
  </si>
  <si>
    <t>1634892851</t>
  </si>
  <si>
    <t>ZÁSUVKY</t>
  </si>
  <si>
    <t>Samostatný přívod kuchyně myčka</t>
  </si>
  <si>
    <t>Samostatný přívod šatna bytová stanice</t>
  </si>
  <si>
    <t>Samostatný přívod kuchyně 2 dvojzásuvky linka</t>
  </si>
  <si>
    <t>14*2</t>
  </si>
  <si>
    <t xml:space="preserve">Samostatný přívod  pračka šatna</t>
  </si>
  <si>
    <t>Zásuvkový obvod 1</t>
  </si>
  <si>
    <t>Obývací popkoj s kuchyní</t>
  </si>
  <si>
    <t>Zásuvkový obvod 2</t>
  </si>
  <si>
    <t>147*1,2 'Přepočtené koeficientem množství</t>
  </si>
  <si>
    <t>210</t>
  </si>
  <si>
    <t>741122031</t>
  </si>
  <si>
    <t>Montáž kabel Cu bez ukončení uložený pod omítku plný kulatý 5x1,5 až 2,5 mm2 (CYKY)</t>
  </si>
  <si>
    <t>-1690370115</t>
  </si>
  <si>
    <t>Sporák</t>
  </si>
  <si>
    <t>211</t>
  </si>
  <si>
    <t>34111094</t>
  </si>
  <si>
    <t>kabel instalační jádro Cu plné izolace PVC plášť PVC 450/750V (CYKY) 5x2,5mm2</t>
  </si>
  <si>
    <t>-865765295</t>
  </si>
  <si>
    <t>14*1,2 'Přepočtené koeficientem množství</t>
  </si>
  <si>
    <t>212</t>
  </si>
  <si>
    <t>741130001</t>
  </si>
  <si>
    <t>Ukončení vodič izolovaný do 2,5mm2 v rozváděči nebo na přístroji</t>
  </si>
  <si>
    <t>-577802475</t>
  </si>
  <si>
    <t>213</t>
  </si>
  <si>
    <t>741130004</t>
  </si>
  <si>
    <t>Ukončení vodič izolovaný do 6 mm2 v rozváděči nebo na přístroji</t>
  </si>
  <si>
    <t>-1322805332</t>
  </si>
  <si>
    <t>214</t>
  </si>
  <si>
    <t>741130021</t>
  </si>
  <si>
    <t>Ukončení vodič izolovaný do 2,5 mm2 na svorkovnici</t>
  </si>
  <si>
    <t>-709875886</t>
  </si>
  <si>
    <t>215</t>
  </si>
  <si>
    <t>741210001</t>
  </si>
  <si>
    <t>Montáž rozvodnice oceloplechová nebo plastová běžná do 20 kg</t>
  </si>
  <si>
    <t>-47663034</t>
  </si>
  <si>
    <t>216</t>
  </si>
  <si>
    <t>35711015</t>
  </si>
  <si>
    <t>rozvodnice nástěnná, plné dveře, IP41, 24 modulárních jednotek, vč. N/pE</t>
  </si>
  <si>
    <t>-286774149</t>
  </si>
  <si>
    <t>217</t>
  </si>
  <si>
    <t>741210833</t>
  </si>
  <si>
    <t>Demontáž rozvodnic plastových na povrchu s krytím do IPx4 plochou přes 0,2 m2</t>
  </si>
  <si>
    <t>1791385527</t>
  </si>
  <si>
    <t>218</t>
  </si>
  <si>
    <t>741213811</t>
  </si>
  <si>
    <t>Demontáž kabelu silového z rozvodnice průřezu žil do 4 mm2 bez zachování funkčnosti</t>
  </si>
  <si>
    <t>800367224</t>
  </si>
  <si>
    <t>219</t>
  </si>
  <si>
    <t>741240022</t>
  </si>
  <si>
    <t>Montáž příslušenství rozvoden - tabulka pro přístroje lepená</t>
  </si>
  <si>
    <t>-417122128</t>
  </si>
  <si>
    <t>220</t>
  </si>
  <si>
    <t>741310101</t>
  </si>
  <si>
    <t>Montáž vypínač (polo)zapuštěný bezšroubové připojení 1-jednopólový</t>
  </si>
  <si>
    <t>269373963</t>
  </si>
  <si>
    <t>221</t>
  </si>
  <si>
    <t>ABB.3559A01345</t>
  </si>
  <si>
    <t>Přístroj spínače jednopólového, řazení 1, 1So</t>
  </si>
  <si>
    <t>585696396</t>
  </si>
  <si>
    <t>222</t>
  </si>
  <si>
    <t>ABB.355301289B1</t>
  </si>
  <si>
    <t>Spínač jednopólový, řazení 1</t>
  </si>
  <si>
    <t>58019406</t>
  </si>
  <si>
    <t>223</t>
  </si>
  <si>
    <t>ABB.3901GA00010B1</t>
  </si>
  <si>
    <t>Rámeček jednonásobný</t>
  </si>
  <si>
    <t>55662650</t>
  </si>
  <si>
    <t>224</t>
  </si>
  <si>
    <t>34539060</t>
  </si>
  <si>
    <t>rámeček dvojnásobný</t>
  </si>
  <si>
    <t>-862116818</t>
  </si>
  <si>
    <t>225</t>
  </si>
  <si>
    <t>741310122</t>
  </si>
  <si>
    <t>Montáž přepínač (polo)zapuštěný bezšroubové připojení 6-střídavý</t>
  </si>
  <si>
    <t>-1982613826</t>
  </si>
  <si>
    <t>226</t>
  </si>
  <si>
    <t>ABB.355306289B1</t>
  </si>
  <si>
    <t>Přepínač střídavý, řazení 6</t>
  </si>
  <si>
    <t>-461322545</t>
  </si>
  <si>
    <t>227</t>
  </si>
  <si>
    <t>ABB.3558A06340</t>
  </si>
  <si>
    <t>Přístroj přepínače střídavého, řazení 6, 6So</t>
  </si>
  <si>
    <t>945436467</t>
  </si>
  <si>
    <t>228</t>
  </si>
  <si>
    <t>741310401</t>
  </si>
  <si>
    <t>Montáž spínač tří/čtyřpólový nástěnný do 16 A prostředí normální</t>
  </si>
  <si>
    <t>1773978706</t>
  </si>
  <si>
    <t>Kuchyň- sporák</t>
  </si>
  <si>
    <t>229</t>
  </si>
  <si>
    <t>10.627.428</t>
  </si>
  <si>
    <t>Kombinace S25 JEPF sporáková pod omítku</t>
  </si>
  <si>
    <t>1010564315</t>
  </si>
  <si>
    <t>230</t>
  </si>
  <si>
    <t>741311875</t>
  </si>
  <si>
    <t>Demontáž spínačů zapuštěných normálních do 10 A šroubových bez zachování funkčnosti do 4 svorek</t>
  </si>
  <si>
    <t>-2029591838</t>
  </si>
  <si>
    <t>231</t>
  </si>
  <si>
    <t>741312011</t>
  </si>
  <si>
    <t>Montáž odpojovač třípólový do 500 V do 400 A bez zapojení</t>
  </si>
  <si>
    <t>-680675488</t>
  </si>
  <si>
    <t>Hlavní vypínač</t>
  </si>
  <si>
    <t>232</t>
  </si>
  <si>
    <t>1000287288</t>
  </si>
  <si>
    <t>OEZ:42333 MSO-32-3N Vypínač RP</t>
  </si>
  <si>
    <t>-1477404126</t>
  </si>
  <si>
    <t>233</t>
  </si>
  <si>
    <t>741313001</t>
  </si>
  <si>
    <t>Montáž zásuvka (polo)zapuštěná bezšroubové připojení 2P+PE se zapojením vodičů</t>
  </si>
  <si>
    <t>52810077</t>
  </si>
  <si>
    <t>234</t>
  </si>
  <si>
    <t>ABB.55172389H3</t>
  </si>
  <si>
    <t>Zásuvka jednonásobná, chráněná</t>
  </si>
  <si>
    <t>-2047267808</t>
  </si>
  <si>
    <t>Šatna pračka a bytová stanice</t>
  </si>
  <si>
    <t>235</t>
  </si>
  <si>
    <t>34555241</t>
  </si>
  <si>
    <t>přístroj zásuvky zápustné jednonásobné, krytka s clonkami, bezšroubové svorky</t>
  </si>
  <si>
    <t>-1136166730</t>
  </si>
  <si>
    <t>236</t>
  </si>
  <si>
    <t>741313003</t>
  </si>
  <si>
    <t>Montáž zásuvka (polo)zapuštěná bezšroubové připojení 2x(2P+PE) dvojnásobná se zapojením vodičů</t>
  </si>
  <si>
    <t>1951379084</t>
  </si>
  <si>
    <t>237</t>
  </si>
  <si>
    <t>ABB.5513AC02357B</t>
  </si>
  <si>
    <t>Zásuvka dvojnásobná s ochr. kolíky, s clonkami, s natočenou dutinou</t>
  </si>
  <si>
    <t>-881720382</t>
  </si>
  <si>
    <t>238</t>
  </si>
  <si>
    <t>741315823</t>
  </si>
  <si>
    <t>Demontáž zásuvek domovních normálních do 16A zapuštěných šroubových bez zachování funkčnosti 2P+PE</t>
  </si>
  <si>
    <t>-1341991366</t>
  </si>
  <si>
    <t>239</t>
  </si>
  <si>
    <t>741320105</t>
  </si>
  <si>
    <t>Montáž jistič jednopólový nn do 25 A ve skříni</t>
  </si>
  <si>
    <t>-1852881118</t>
  </si>
  <si>
    <t>2+6</t>
  </si>
  <si>
    <t>240</t>
  </si>
  <si>
    <t>35822111</t>
  </si>
  <si>
    <t>jistič 1pólový-charakteristika B 16A</t>
  </si>
  <si>
    <t>-1342421304</t>
  </si>
  <si>
    <t>241</t>
  </si>
  <si>
    <t>35822109</t>
  </si>
  <si>
    <t>jistič 1pólový-charakteristika B 10A</t>
  </si>
  <si>
    <t>1918771085</t>
  </si>
  <si>
    <t>Světelné okruhy</t>
  </si>
  <si>
    <t>242</t>
  </si>
  <si>
    <t>741320165</t>
  </si>
  <si>
    <t>Montáž jistič třípólový nn do 25 A ve skříni</t>
  </si>
  <si>
    <t>2125128875</t>
  </si>
  <si>
    <t>sporák</t>
  </si>
  <si>
    <t>243</t>
  </si>
  <si>
    <t>35822401</t>
  </si>
  <si>
    <t>jistič 3pólový-charakteristika B 16A</t>
  </si>
  <si>
    <t>793431863</t>
  </si>
  <si>
    <t>244</t>
  </si>
  <si>
    <t>741321003</t>
  </si>
  <si>
    <t>Montáž proudových chráničů dvoupólových nn do 25 A ve skříni</t>
  </si>
  <si>
    <t>-1029720856</t>
  </si>
  <si>
    <t>245</t>
  </si>
  <si>
    <t>35889206</t>
  </si>
  <si>
    <t>chránič proudový 4pólový 25A pracovního proudu 0,03A</t>
  </si>
  <si>
    <t>-262479770</t>
  </si>
  <si>
    <t>246</t>
  </si>
  <si>
    <t>741322825</t>
  </si>
  <si>
    <t>Demontáž jistič jednopólový nn do 63 A ze skříně</t>
  </si>
  <si>
    <t>-1035300036</t>
  </si>
  <si>
    <t>247</t>
  </si>
  <si>
    <t>741331032</t>
  </si>
  <si>
    <t>Montáž elektroměru třífázového bez zapojení vodičů</t>
  </si>
  <si>
    <t>379852440</t>
  </si>
  <si>
    <t>248</t>
  </si>
  <si>
    <t>741336841</t>
  </si>
  <si>
    <t>Demontáž elektroměr jednofázový nebo třífázový</t>
  </si>
  <si>
    <t>92337341</t>
  </si>
  <si>
    <t>249</t>
  </si>
  <si>
    <t>741336875</t>
  </si>
  <si>
    <t>Demontáž termostatu</t>
  </si>
  <si>
    <t>766980225</t>
  </si>
  <si>
    <t>Pro UT</t>
  </si>
  <si>
    <t>250</t>
  </si>
  <si>
    <t>741370002</t>
  </si>
  <si>
    <t>Montáž svítidlo žárovkové bytové stropní přisazené 1 zdroj se sklem</t>
  </si>
  <si>
    <t>887282741</t>
  </si>
  <si>
    <t>Koupelna, WC, chodba</t>
  </si>
  <si>
    <t>251</t>
  </si>
  <si>
    <t>34825001</t>
  </si>
  <si>
    <t>svítidlo interiérové stropní přisazené kruhové D 200-300mm 1300-2000lm</t>
  </si>
  <si>
    <t>-1448794890</t>
  </si>
  <si>
    <t>252</t>
  </si>
  <si>
    <t>741370032</t>
  </si>
  <si>
    <t>Montáž svítidlo žárovkové bytové nástěnné přisazené 1 zdroj se sklem</t>
  </si>
  <si>
    <t>-1320301566</t>
  </si>
  <si>
    <t>253</t>
  </si>
  <si>
    <t>8500011384</t>
  </si>
  <si>
    <t xml:space="preserve">Svítidlo LED  IP44 15W-NW 15 W</t>
  </si>
  <si>
    <t>1193874168</t>
  </si>
  <si>
    <t>Koupelna nad zrcadlem</t>
  </si>
  <si>
    <t>254</t>
  </si>
  <si>
    <t>741370912</t>
  </si>
  <si>
    <t>Výměna objímek žárovkových keramických E 27</t>
  </si>
  <si>
    <t>127346560</t>
  </si>
  <si>
    <t>255</t>
  </si>
  <si>
    <t>34513187</t>
  </si>
  <si>
    <t>objímka žárovky E27 svorcová 13x1 keramická 1332-857 s kovovým kroužkem</t>
  </si>
  <si>
    <t>1347440967</t>
  </si>
  <si>
    <t>256</t>
  </si>
  <si>
    <t>34711210</t>
  </si>
  <si>
    <t xml:space="preserve">žárovka čirá E27/42W </t>
  </si>
  <si>
    <t>-376202060</t>
  </si>
  <si>
    <t>257</t>
  </si>
  <si>
    <t>741371845</t>
  </si>
  <si>
    <t>Demontáž svítidla interiérového se standardní paticí nebo int. zdrojem LED přisazeného nástěnného přes 0,09 do 0,36 m2 bez zachování funkčnosti</t>
  </si>
  <si>
    <t>-623172549</t>
  </si>
  <si>
    <t>258</t>
  </si>
  <si>
    <t>741371843</t>
  </si>
  <si>
    <t>Demontáž svítidla bytového se standardní paticí přisazeného do 0,36 m2 bez zachováním funkčnosti</t>
  </si>
  <si>
    <t>677012110</t>
  </si>
  <si>
    <t>259</t>
  </si>
  <si>
    <t>741410071</t>
  </si>
  <si>
    <t>Montáž pospojování ochranné konstrukce ostatní vodičem do 16 mm2 uloženým volně nebo pod omítku</t>
  </si>
  <si>
    <t>-774795071</t>
  </si>
  <si>
    <t xml:space="preserve">ochranné pospojování </t>
  </si>
  <si>
    <t>260</t>
  </si>
  <si>
    <t>34140844</t>
  </si>
  <si>
    <t>vodič propojovací jádro Cu lanované izolace PVC 450/750V (H07V-R) 1x6mm2</t>
  </si>
  <si>
    <t>-1874104477</t>
  </si>
  <si>
    <t>261</t>
  </si>
  <si>
    <t>741420021</t>
  </si>
  <si>
    <t>Montáž svorka hromosvodná se 2 šrouby</t>
  </si>
  <si>
    <t>-2055866120</t>
  </si>
  <si>
    <t>262</t>
  </si>
  <si>
    <t>35441895</t>
  </si>
  <si>
    <t>svorka připojovací k připojení kovových částí</t>
  </si>
  <si>
    <t>698651505</t>
  </si>
  <si>
    <t>koupelna, kuchyně</t>
  </si>
  <si>
    <t>263</t>
  </si>
  <si>
    <t>741810001</t>
  </si>
  <si>
    <t>Celková prohlídka elektrického rozvodu a zařízení do 100 000,- Kč</t>
  </si>
  <si>
    <t>-2013359876</t>
  </si>
  <si>
    <t>264</t>
  </si>
  <si>
    <t>998741103</t>
  </si>
  <si>
    <t>Přesun hmot tonážní pro silnoproud v objektech v přes 12 do 24 m</t>
  </si>
  <si>
    <t>1359799172</t>
  </si>
  <si>
    <t>265</t>
  </si>
  <si>
    <t>998741181</t>
  </si>
  <si>
    <t>Příplatek k přesunu hmot tonážní 741 prováděný bez použití mechanizace</t>
  </si>
  <si>
    <t>-455669032</t>
  </si>
  <si>
    <t>266</t>
  </si>
  <si>
    <t>998741192</t>
  </si>
  <si>
    <t>Příplatek k přesunu hmot tonážní 741 za zvětšený přesun do 100 m</t>
  </si>
  <si>
    <t>1293351318</t>
  </si>
  <si>
    <t>742</t>
  </si>
  <si>
    <t>Elektroinstalace - slaboproud</t>
  </si>
  <si>
    <t>267</t>
  </si>
  <si>
    <t>742110002</t>
  </si>
  <si>
    <t>Montáž trubek pro slaboproud plastových ohebných uložených pod omítku</t>
  </si>
  <si>
    <t>92029807</t>
  </si>
  <si>
    <t>268</t>
  </si>
  <si>
    <t>34571150</t>
  </si>
  <si>
    <t>trubka elektroinstalační ohebná z PH, D 13,5/18,7mm</t>
  </si>
  <si>
    <t>1807053625</t>
  </si>
  <si>
    <t>70*1,05 'Přepočtené koeficientem množství</t>
  </si>
  <si>
    <t>269</t>
  </si>
  <si>
    <t>742110506</t>
  </si>
  <si>
    <t>Montáž krabic pro slaboproud zapuštěných plastových odbočných univerzálních s víčkem</t>
  </si>
  <si>
    <t>584692199</t>
  </si>
  <si>
    <t>270</t>
  </si>
  <si>
    <t>34571457</t>
  </si>
  <si>
    <t>krabice pod omítku PVC odbočná kruhová D 70mm s víčkem</t>
  </si>
  <si>
    <t>-1486129862</t>
  </si>
  <si>
    <t>271</t>
  </si>
  <si>
    <t>-667644302</t>
  </si>
  <si>
    <t>272</t>
  </si>
  <si>
    <t>ABB.1SLM004102A1105</t>
  </si>
  <si>
    <t>Rozvodnice zapuštěná IP41/24M, Mistral41F vč. N/PE, plná dvířka</t>
  </si>
  <si>
    <t>-1212255066</t>
  </si>
  <si>
    <t>273</t>
  </si>
  <si>
    <t>742121001</t>
  </si>
  <si>
    <t>Montáž kabelů sdělovacích pro vnitřní rozvody do 15 žil</t>
  </si>
  <si>
    <t>-487639571</t>
  </si>
  <si>
    <t>274</t>
  </si>
  <si>
    <t>34121301</t>
  </si>
  <si>
    <t>kabel koaxiální, jádro CU, izolace PVC, bílý, impedance 75 Ohm, pr. 7,05mm</t>
  </si>
  <si>
    <t>-932773354</t>
  </si>
  <si>
    <t>35*1,1</t>
  </si>
  <si>
    <t>275</t>
  </si>
  <si>
    <t>742124003</t>
  </si>
  <si>
    <t>Montáž kabelů datových FTP, UTP, STP pro vnitřní rozvody pevně</t>
  </si>
  <si>
    <t>-1063317798</t>
  </si>
  <si>
    <t>276</t>
  </si>
  <si>
    <t>34121269</t>
  </si>
  <si>
    <t>kabel datový celkově stíněný Al fólií jádro Cu plné plášť PVC (F/UTP) kategorie 6</t>
  </si>
  <si>
    <t>1993231710</t>
  </si>
  <si>
    <t>35*1,2 'Přepočtené koeficientem množství</t>
  </si>
  <si>
    <t>277</t>
  </si>
  <si>
    <t>742310006</t>
  </si>
  <si>
    <t>Montáž domácího nástěnného audio/video telefonu</t>
  </si>
  <si>
    <t>-807404425</t>
  </si>
  <si>
    <t>278</t>
  </si>
  <si>
    <t>742310806</t>
  </si>
  <si>
    <t>Demontáž domácího nástěnného audio/video telefonu</t>
  </si>
  <si>
    <t>-1932235618</t>
  </si>
  <si>
    <t>279</t>
  </si>
  <si>
    <t>38226805</t>
  </si>
  <si>
    <t>domovní telefon s ovládáním elektrického zámku</t>
  </si>
  <si>
    <t>248598268</t>
  </si>
  <si>
    <t>742330044</t>
  </si>
  <si>
    <t>Montáž datové zásuvky 1 až 6 pozic</t>
  </si>
  <si>
    <t>1938060884</t>
  </si>
  <si>
    <t>281</t>
  </si>
  <si>
    <t>37451183</t>
  </si>
  <si>
    <t>modul zásuvkový 1xRJ45 osazený 22,5x45mm se záclonkou úhlový UTP Cat6</t>
  </si>
  <si>
    <t>321369749</t>
  </si>
  <si>
    <t>282</t>
  </si>
  <si>
    <t>34539100</t>
  </si>
  <si>
    <t>rámeček datové zásuvky pro 2 moduly 22,5x45mm</t>
  </si>
  <si>
    <t>-573069470</t>
  </si>
  <si>
    <t>283</t>
  </si>
  <si>
    <t>742420121</t>
  </si>
  <si>
    <t>Montáž televizní zásuvky koncové nebo průběžné</t>
  </si>
  <si>
    <t>824030435</t>
  </si>
  <si>
    <t>284</t>
  </si>
  <si>
    <t>ABB.5011AW0303C</t>
  </si>
  <si>
    <t>Zásuvka TV+R koncová,nástěnná</t>
  </si>
  <si>
    <t>-1101042038</t>
  </si>
  <si>
    <t>285</t>
  </si>
  <si>
    <t>11.002.117</t>
  </si>
  <si>
    <t>Rozbočovač EU2242P</t>
  </si>
  <si>
    <t>KS</t>
  </si>
  <si>
    <t>-1492193814</t>
  </si>
  <si>
    <t>286</t>
  </si>
  <si>
    <t>998742103</t>
  </si>
  <si>
    <t>Přesun hmot tonážní pro slaboproud v objektech v do 24 m</t>
  </si>
  <si>
    <t>730542376</t>
  </si>
  <si>
    <t>287</t>
  </si>
  <si>
    <t>998742181</t>
  </si>
  <si>
    <t>Příplatek k přesunu hmot tonážní 742 prováděný bez použití mechanizace</t>
  </si>
  <si>
    <t>-1998401589</t>
  </si>
  <si>
    <t>288</t>
  </si>
  <si>
    <t>998742192</t>
  </si>
  <si>
    <t>Příplatek k přesunu hmot tonážní 742 za zvětšený přesun do 100 m</t>
  </si>
  <si>
    <t>-1392375800</t>
  </si>
  <si>
    <t>762</t>
  </si>
  <si>
    <t>Konstrukce tesařské</t>
  </si>
  <si>
    <t>289</t>
  </si>
  <si>
    <t>762511296</t>
  </si>
  <si>
    <t>Podlahové kce podkladové dvouvrstvé z desek OSB tl 2x18 mm broušených na pero a drážku šroubovaných</t>
  </si>
  <si>
    <t>-516281045</t>
  </si>
  <si>
    <t>290</t>
  </si>
  <si>
    <t>762511827</t>
  </si>
  <si>
    <t>Demontáž kce podkladové z desek dřevoštěpkových tl přes 15 mm na pero a drážku lepených</t>
  </si>
  <si>
    <t>2021670607</t>
  </si>
  <si>
    <t>291</t>
  </si>
  <si>
    <t>762522811</t>
  </si>
  <si>
    <t>Demontáž podlah s polštáři z prken tloušťky do 32 mm</t>
  </si>
  <si>
    <t>1320910197</t>
  </si>
  <si>
    <t>292</t>
  </si>
  <si>
    <t>998762103</t>
  </si>
  <si>
    <t>Přesun hmot tonážní pro kce tesařské v objektech v přes 12 do 24 m</t>
  </si>
  <si>
    <t>641952095</t>
  </si>
  <si>
    <t>293</t>
  </si>
  <si>
    <t>998762181</t>
  </si>
  <si>
    <t>Příplatek k přesunu hmot tonážní 762 prováděný bez použití mechanizace</t>
  </si>
  <si>
    <t>300374220</t>
  </si>
  <si>
    <t>294</t>
  </si>
  <si>
    <t>998762194</t>
  </si>
  <si>
    <t>Příplatek k přesunu hmot tonážní 762 za zvětšený přesun do 1000 m</t>
  </si>
  <si>
    <t>1750854151</t>
  </si>
  <si>
    <t>763</t>
  </si>
  <si>
    <t>Konstrukce suché výstavby</t>
  </si>
  <si>
    <t>295</t>
  </si>
  <si>
    <t>763121458</t>
  </si>
  <si>
    <t>SDK stěna předsazená tl 112,5 mm profil CW+UW 100 deska s vysokou mechanickou odolností 1xDFRIH2 12,5 s izolací EI 30 Rw do 15 dB</t>
  </si>
  <si>
    <t>381715203</t>
  </si>
  <si>
    <t>1,4*3</t>
  </si>
  <si>
    <t>296</t>
  </si>
  <si>
    <t>763121714</t>
  </si>
  <si>
    <t>SDK stěna předsazená základní penetrační nátěr</t>
  </si>
  <si>
    <t>-1172467637</t>
  </si>
  <si>
    <t>297</t>
  </si>
  <si>
    <t>763121811</t>
  </si>
  <si>
    <t>Demontáž SDK předsazené/šachtové stěny s jednoduchou nosnou kcí opláštění jednoduché</t>
  </si>
  <si>
    <t>1969322356</t>
  </si>
  <si>
    <t>Opláíštění rozvodů UT po stěnách v šatně, WC, původní koupelně a kuchyni(vč. stávajícího opláštění stoupačky)</t>
  </si>
  <si>
    <t>1*(3+1,4+1+1,25+1,2+3+1+3,2*0,5)</t>
  </si>
  <si>
    <t>298</t>
  </si>
  <si>
    <t>763131714</t>
  </si>
  <si>
    <t>SDK podhled základní penetrační nátěr</t>
  </si>
  <si>
    <t>1517466604</t>
  </si>
  <si>
    <t>Koupelna za sprchou</t>
  </si>
  <si>
    <t>299</t>
  </si>
  <si>
    <t>763164560</t>
  </si>
  <si>
    <t>SDK obklad kcí tvaru L š přes 0,8 m desky 2xDFRIH2 12,5</t>
  </si>
  <si>
    <t>-1791696010</t>
  </si>
  <si>
    <t>Koupelna za sprchou, nebo dozdívka</t>
  </si>
  <si>
    <t>300</t>
  </si>
  <si>
    <t>763172322</t>
  </si>
  <si>
    <t>Montáž dvířek revizních jednoplášťových SDK kcí vel. 300x300 mm pro příčky a předsazené stěny</t>
  </si>
  <si>
    <t>-1673541334</t>
  </si>
  <si>
    <t>U bytové stanice</t>
  </si>
  <si>
    <t>301</t>
  </si>
  <si>
    <t>59030711</t>
  </si>
  <si>
    <t>dvířka revizní jednokřídlá s automatickým zámkem 300x300mm</t>
  </si>
  <si>
    <t>-759854642</t>
  </si>
  <si>
    <t>302</t>
  </si>
  <si>
    <t>998763303</t>
  </si>
  <si>
    <t>Přesun hmot tonážní pro sádrokartonové konstrukce v objektech v přes 12 do 24 m</t>
  </si>
  <si>
    <t>-1592058017</t>
  </si>
  <si>
    <t>303</t>
  </si>
  <si>
    <t>998763381</t>
  </si>
  <si>
    <t>Příplatek k přesunu hmot tonážní 763 SDK prováděný bez použití mechanizace</t>
  </si>
  <si>
    <t>-1489002765</t>
  </si>
  <si>
    <t>304</t>
  </si>
  <si>
    <t>998763391</t>
  </si>
  <si>
    <t>Příplatek k přesunu hmot tonážní 763 SDK za zvětšený přesun do 100 m</t>
  </si>
  <si>
    <t>409360860</t>
  </si>
  <si>
    <t>766</t>
  </si>
  <si>
    <t>Konstrukce truhlářské</t>
  </si>
  <si>
    <t>305</t>
  </si>
  <si>
    <t>766421811</t>
  </si>
  <si>
    <t>Demontáž truhlářského obložení podhledů z panelů plochy do 1,5 m2</t>
  </si>
  <si>
    <t>2145602534</t>
  </si>
  <si>
    <t>Poličky</t>
  </si>
  <si>
    <t>306</t>
  </si>
  <si>
    <t>766491851</t>
  </si>
  <si>
    <t>Demontáž prahů dveří jednokřídlových</t>
  </si>
  <si>
    <t>863736342</t>
  </si>
  <si>
    <t>307</t>
  </si>
  <si>
    <t>766660171</t>
  </si>
  <si>
    <t>Montáž dveřních křídel otvíravých jednokřídlových š do 0,8 m do obložkové zárubně</t>
  </si>
  <si>
    <t>-1884043064</t>
  </si>
  <si>
    <t>308</t>
  </si>
  <si>
    <t>61164504</t>
  </si>
  <si>
    <t>dveře jednokřídlé dřevotřískové profilované povrch laminátový částečně prosklené 800x1970-2100mm</t>
  </si>
  <si>
    <t>-1478895332</t>
  </si>
  <si>
    <t>Pokoj - výška dveří 2100mm</t>
  </si>
  <si>
    <t>Šatna - výška dveří 2100mm</t>
  </si>
  <si>
    <t>309</t>
  </si>
  <si>
    <t>61164084</t>
  </si>
  <si>
    <t xml:space="preserve">dveře jednokřídlé dřevotřískové profilované povrch  laminátový plné 800x1970-2100mm</t>
  </si>
  <si>
    <t>1497866396</t>
  </si>
  <si>
    <t>Ložnice -výška dveří 2100mm</t>
  </si>
  <si>
    <t>310</t>
  </si>
  <si>
    <t>61164082</t>
  </si>
  <si>
    <t xml:space="preserve">dveře jednokřídlé dřevotřískové profilované povrch  laminátový plné 700x1970-2100mm</t>
  </si>
  <si>
    <t>1365866853</t>
  </si>
  <si>
    <t>WC - výška dveří 2100mm</t>
  </si>
  <si>
    <t>Koupelna - výška dveří 2100mm</t>
  </si>
  <si>
    <t>311</t>
  </si>
  <si>
    <t>766660729</t>
  </si>
  <si>
    <t>Montáž dveřního interiérového kování - štítku s klikou</t>
  </si>
  <si>
    <t>-2128435797</t>
  </si>
  <si>
    <t>Pokoj</t>
  </si>
  <si>
    <t>312</t>
  </si>
  <si>
    <t>2154000012</t>
  </si>
  <si>
    <t>Kování štítové, nerez</t>
  </si>
  <si>
    <t>856595940</t>
  </si>
  <si>
    <t>313</t>
  </si>
  <si>
    <t>766660730</t>
  </si>
  <si>
    <t>Montáž dveřního interiérového kování - WC kliky se zámkem</t>
  </si>
  <si>
    <t>587324541</t>
  </si>
  <si>
    <t>314</t>
  </si>
  <si>
    <t>2154000016</t>
  </si>
  <si>
    <t>Kování štítové , WC, nerez</t>
  </si>
  <si>
    <t>1950645615</t>
  </si>
  <si>
    <t>Koupelna a WC</t>
  </si>
  <si>
    <t>315</t>
  </si>
  <si>
    <t>766661849</t>
  </si>
  <si>
    <t>Demontáž interiérového štítku s klikou k opětovnému použití</t>
  </si>
  <si>
    <t>1283241843</t>
  </si>
  <si>
    <t>Vstupní dveře</t>
  </si>
  <si>
    <t>316</t>
  </si>
  <si>
    <t>766682111</t>
  </si>
  <si>
    <t>Montáž zárubní obložkových pro dveře jednokřídlové tl stěny do 170 mm</t>
  </si>
  <si>
    <t>-1018240005</t>
  </si>
  <si>
    <t>317</t>
  </si>
  <si>
    <t>61182307</t>
  </si>
  <si>
    <t>zárubeň jednokřídlá obložková s laminátovým povrchem tl stěny 60-150mm rozměru 600-1100/1970, 2100mm</t>
  </si>
  <si>
    <t>-1917356281</t>
  </si>
  <si>
    <t>výška dveří 2100mm</t>
  </si>
  <si>
    <t>318</t>
  </si>
  <si>
    <t>766691931</t>
  </si>
  <si>
    <t>Seřízení dřevěného okenního nebo dveřního otvíracího a sklápěcího křídla</t>
  </si>
  <si>
    <t>990842319</t>
  </si>
  <si>
    <t>Okna</t>
  </si>
  <si>
    <t>1+1+2+6+6</t>
  </si>
  <si>
    <t>319</t>
  </si>
  <si>
    <t>766695213</t>
  </si>
  <si>
    <t>Montáž truhlářských prahů dveří jednokřídlových š přes 10 cm</t>
  </si>
  <si>
    <t>-855086856</t>
  </si>
  <si>
    <t>320</t>
  </si>
  <si>
    <t>61187381</t>
  </si>
  <si>
    <t>práh dveřní dřevěný bukový tl 20mm dl 720mm š 150mm</t>
  </si>
  <si>
    <t>249565479</t>
  </si>
  <si>
    <t>321</t>
  </si>
  <si>
    <t>61187161</t>
  </si>
  <si>
    <t>práh dveřní dřevěný dubový tl 20mm dl 820mm š 150mm</t>
  </si>
  <si>
    <t>-195991898</t>
  </si>
  <si>
    <t>322</t>
  </si>
  <si>
    <t>61187421</t>
  </si>
  <si>
    <t>práh dveřní dřevěný bukový tl 20mm dl 920mm š 150mm</t>
  </si>
  <si>
    <t>-750673623</t>
  </si>
  <si>
    <t>323</t>
  </si>
  <si>
    <t>766812830</t>
  </si>
  <si>
    <t>Demontáž kuchyňských linek dřevěných nebo kovových dl přes 1,5 do 1,8 m</t>
  </si>
  <si>
    <t>-246501011</t>
  </si>
  <si>
    <t>Horní skříňky, dolní skříňky a stůl</t>
  </si>
  <si>
    <t>324</t>
  </si>
  <si>
    <t>998766103</t>
  </si>
  <si>
    <t>Přesun hmot tonážní pro kce truhlářské v objektech v přes 12 do 24 m</t>
  </si>
  <si>
    <t>265029303</t>
  </si>
  <si>
    <t>325</t>
  </si>
  <si>
    <t>998766181</t>
  </si>
  <si>
    <t>Příplatek k přesunu hmot tonážní 766 prováděný bez použití mechanizace</t>
  </si>
  <si>
    <t>87946153</t>
  </si>
  <si>
    <t>326</t>
  </si>
  <si>
    <t>998766192</t>
  </si>
  <si>
    <t>Příplatek k přesunu hmot tonážní 766 za zvětšený přesun do 100 m</t>
  </si>
  <si>
    <t>-2002555518</t>
  </si>
  <si>
    <t>767</t>
  </si>
  <si>
    <t>Konstrukce zámečnické</t>
  </si>
  <si>
    <t>327</t>
  </si>
  <si>
    <t>767646411</t>
  </si>
  <si>
    <t>Montáž revizních dveří a dvířek jednokřídlových s rámem plochy do 0,5 m2</t>
  </si>
  <si>
    <t>-1743787377</t>
  </si>
  <si>
    <t>328</t>
  </si>
  <si>
    <t>55347200</t>
  </si>
  <si>
    <t>dvířka vanová nerezová 300x300mm</t>
  </si>
  <si>
    <t>-1770475</t>
  </si>
  <si>
    <t>329</t>
  </si>
  <si>
    <t>767996801</t>
  </si>
  <si>
    <t>Demontáž atypických zámečnických konstrukcí rozebráním hm jednotlivých dílů do 50 kg</t>
  </si>
  <si>
    <t>kg</t>
  </si>
  <si>
    <t>-1826297994</t>
  </si>
  <si>
    <t>Zásobník na papír WC</t>
  </si>
  <si>
    <t>Mýdelník a věšáčky v koupelně</t>
  </si>
  <si>
    <t>Demontáž garnyže v pokoji a kotevních šroubů ze zdi</t>
  </si>
  <si>
    <t>Demontáž garnyže v ložnici</t>
  </si>
  <si>
    <t>330</t>
  </si>
  <si>
    <t>998767103</t>
  </si>
  <si>
    <t>Přesun hmot tonážní pro zámečnické konstrukce v objektech v přes 12 do 24 m</t>
  </si>
  <si>
    <t>-181292055</t>
  </si>
  <si>
    <t>331</t>
  </si>
  <si>
    <t>998767181</t>
  </si>
  <si>
    <t>Příplatek k přesunu hmot tonážní 767 prováděný bez použití mechanizace</t>
  </si>
  <si>
    <t>1259850053</t>
  </si>
  <si>
    <t>332</t>
  </si>
  <si>
    <t>998767192</t>
  </si>
  <si>
    <t>Příplatek k přesunu hmot tonážní 767 za zvětšený přesun do 100 m</t>
  </si>
  <si>
    <t>-737550387</t>
  </si>
  <si>
    <t>771</t>
  </si>
  <si>
    <t>Podlahy z dlaždic</t>
  </si>
  <si>
    <t>333</t>
  </si>
  <si>
    <t>771111011</t>
  </si>
  <si>
    <t>Vysátí podkladu před pokládkou dlažby</t>
  </si>
  <si>
    <t>2037736853</t>
  </si>
  <si>
    <t>334</t>
  </si>
  <si>
    <t>771121011</t>
  </si>
  <si>
    <t>Nátěr penetrační na podlahu</t>
  </si>
  <si>
    <t>-1814738897</t>
  </si>
  <si>
    <t>335</t>
  </si>
  <si>
    <t>771151012</t>
  </si>
  <si>
    <t>Samonivelační stěrka podlah pevnosti 20 MPa tl přes 3 do 5 mm</t>
  </si>
  <si>
    <t>1904793525</t>
  </si>
  <si>
    <t>1,14*0,98-0,15*0,15-0,32*0,25</t>
  </si>
  <si>
    <t>2,108*3,50+0,15*0,9+0,15*0,4</t>
  </si>
  <si>
    <t>336</t>
  </si>
  <si>
    <t>771473810</t>
  </si>
  <si>
    <t>Demontáž soklíků z dlaždic keramických lepených rovných</t>
  </si>
  <si>
    <t>310587270</t>
  </si>
  <si>
    <t>1,563*2+1,336*2-0,8</t>
  </si>
  <si>
    <t>337</t>
  </si>
  <si>
    <t>771576114</t>
  </si>
  <si>
    <t>Montáž podlah keramických velkoformátových hladkých lepených flexi rychletuhnoucím lepidlem přes 4 do 6 ks/m2</t>
  </si>
  <si>
    <t>-1650082649</t>
  </si>
  <si>
    <t>Koupelna bez vany</t>
  </si>
  <si>
    <t>3,233*2,296-0,8*1,8</t>
  </si>
  <si>
    <t>338</t>
  </si>
  <si>
    <t>59761420</t>
  </si>
  <si>
    <t>dlažba rektifikovaná keramická slinutá protiskluzná do interiéru i exteriéru pro vysoké mechanické namáhání přes 4 do 6ks/m2</t>
  </si>
  <si>
    <t>902606123</t>
  </si>
  <si>
    <t>Dlažba</t>
  </si>
  <si>
    <t>9,298*1,4</t>
  </si>
  <si>
    <t>339</t>
  </si>
  <si>
    <t>771577141</t>
  </si>
  <si>
    <t>Příplatek k montáži podlah keramických lepených disperzním lepidlem za plochu do 5 m2</t>
  </si>
  <si>
    <t>535583732</t>
  </si>
  <si>
    <t>340</t>
  </si>
  <si>
    <t>771591115</t>
  </si>
  <si>
    <t>Podlahy spárování silikonem</t>
  </si>
  <si>
    <t>901039155</t>
  </si>
  <si>
    <t xml:space="preserve">Styk podlaha - obklad </t>
  </si>
  <si>
    <t>0,966*2+1,27*2</t>
  </si>
  <si>
    <t>1,563*2+1,336*2</t>
  </si>
  <si>
    <t>341</t>
  </si>
  <si>
    <t>771591121</t>
  </si>
  <si>
    <t>Podlahy separační provazec do pružných spar průměru 4 mm</t>
  </si>
  <si>
    <t>1159819181</t>
  </si>
  <si>
    <t>342</t>
  </si>
  <si>
    <t>771591251</t>
  </si>
  <si>
    <t>Izolace těsnící manžetou pro prostupy potrubí</t>
  </si>
  <si>
    <t>-1683999269</t>
  </si>
  <si>
    <t>odpad vany</t>
  </si>
  <si>
    <t>343</t>
  </si>
  <si>
    <t>771592011</t>
  </si>
  <si>
    <t>Čištění vnitřních ploch podlah nebo schodišť po položení dlažby chemickými prostředky</t>
  </si>
  <si>
    <t>1062769473</t>
  </si>
  <si>
    <t>344</t>
  </si>
  <si>
    <t>998771103</t>
  </si>
  <si>
    <t>Přesun hmot tonážní pro podlahy z dlaždic v objektech v přes 12 do 24 m</t>
  </si>
  <si>
    <t>-1432470138</t>
  </si>
  <si>
    <t>345</t>
  </si>
  <si>
    <t>998771181</t>
  </si>
  <si>
    <t>Příplatek k přesunu hmot tonážní 771 prováděný bez použití mechanizace</t>
  </si>
  <si>
    <t>622640363</t>
  </si>
  <si>
    <t>346</t>
  </si>
  <si>
    <t>998771193</t>
  </si>
  <si>
    <t>Příplatek k přesunu hmot tonážní 771 za zvětšený přesun do 500 m</t>
  </si>
  <si>
    <t>-681284341</t>
  </si>
  <si>
    <t>775</t>
  </si>
  <si>
    <t>Podlahy skládané</t>
  </si>
  <si>
    <t>347</t>
  </si>
  <si>
    <t>775413401</t>
  </si>
  <si>
    <t>Montáž podlahové lišty obvodové lepené</t>
  </si>
  <si>
    <t>1583460237</t>
  </si>
  <si>
    <t xml:space="preserve">Soklíky PVC podlah </t>
  </si>
  <si>
    <t>4,3*2+2,332*2-0,909-0,8*2-0,7*2</t>
  </si>
  <si>
    <t>3,782*2+7,255*2-0,8</t>
  </si>
  <si>
    <t>4,11*2+5,448*2+2*0,4-0,8</t>
  </si>
  <si>
    <t>348</t>
  </si>
  <si>
    <t>61418155</t>
  </si>
  <si>
    <t>lišta soklová dřevěná š 15.0 mm, h 60.0 mm</t>
  </si>
  <si>
    <t>1674384041</t>
  </si>
  <si>
    <t>49,745*1,08 'Přepočtené koeficientem množství</t>
  </si>
  <si>
    <t>349</t>
  </si>
  <si>
    <t>775511820</t>
  </si>
  <si>
    <t>Demontáž podlah vlysových lepených bez lišt do suti</t>
  </si>
  <si>
    <t>2139596454</t>
  </si>
  <si>
    <t>350</t>
  </si>
  <si>
    <t>998775103</t>
  </si>
  <si>
    <t>Přesun hmot tonážní pro podlahy dřevěné v objektech v přes 12 do 24 m</t>
  </si>
  <si>
    <t>1211555031</t>
  </si>
  <si>
    <t>351</t>
  </si>
  <si>
    <t>998775181</t>
  </si>
  <si>
    <t>Příplatek k přesunu hmot tonážní 775 prováděný bez použití mechanizace</t>
  </si>
  <si>
    <t>-253215479</t>
  </si>
  <si>
    <t>352</t>
  </si>
  <si>
    <t>998775192</t>
  </si>
  <si>
    <t>Příplatek k přesunu hmot tonážní 775 za zvětšený přesun do 100 m</t>
  </si>
  <si>
    <t>881648810</t>
  </si>
  <si>
    <t>776</t>
  </si>
  <si>
    <t>Podlahy povlakové</t>
  </si>
  <si>
    <t>353</t>
  </si>
  <si>
    <t>776111115</t>
  </si>
  <si>
    <t>Broušení podkladu povlakových podlah před litím stěrky</t>
  </si>
  <si>
    <t>-1720324701</t>
  </si>
  <si>
    <t>354</t>
  </si>
  <si>
    <t>776111116</t>
  </si>
  <si>
    <t>Odstranění zbytků lepidla z podkladu povlakových podlah broušením</t>
  </si>
  <si>
    <t>1840231187</t>
  </si>
  <si>
    <t>355</t>
  </si>
  <si>
    <t>776111311</t>
  </si>
  <si>
    <t>Vysátí podkladu povlakových podlah</t>
  </si>
  <si>
    <t>199960540</t>
  </si>
  <si>
    <t>356</t>
  </si>
  <si>
    <t>776121321</t>
  </si>
  <si>
    <t>Neředěná penetrace savého podkladu povlakových podlah</t>
  </si>
  <si>
    <t>-1340212929</t>
  </si>
  <si>
    <t>357</t>
  </si>
  <si>
    <t>776141121</t>
  </si>
  <si>
    <t>Vyrovnání podkladu povlakových podlah stěrkou pevnosti 30 MPa tl do 3 mm</t>
  </si>
  <si>
    <t>-1744800982</t>
  </si>
  <si>
    <t>358</t>
  </si>
  <si>
    <t>776201811</t>
  </si>
  <si>
    <t>Demontáž lepených povlakových podlah bez podložky ručně</t>
  </si>
  <si>
    <t>-162125889</t>
  </si>
  <si>
    <t>4,3*2,332*2</t>
  </si>
  <si>
    <t>(3,782*7,255-0,258*1,776-0,345*1,762)*2</t>
  </si>
  <si>
    <t>(4,11*5,448+1,198*0,4)*2</t>
  </si>
  <si>
    <t>359</t>
  </si>
  <si>
    <t>776231111</t>
  </si>
  <si>
    <t>Lepení lamel a čtverců z vinylu standardním lepidlem</t>
  </si>
  <si>
    <t>-1213497984</t>
  </si>
  <si>
    <t>360</t>
  </si>
  <si>
    <t>28411052</t>
  </si>
  <si>
    <t>dílce vinylové tl 3,0mm, nášlapná vrstva 0,70mm, úprava PUR, třída zátěže 23/34/43, otlak 0,05mm, R10, třída otěru T, hořlavost Bfl S1, bez ftalátů</t>
  </si>
  <si>
    <t>-1364406025</t>
  </si>
  <si>
    <t>59,27*1,1 'Přepočtené koeficientem množství</t>
  </si>
  <si>
    <t>361</t>
  </si>
  <si>
    <t>776991111</t>
  </si>
  <si>
    <t>Spárování silikonem</t>
  </si>
  <si>
    <t>-559993431</t>
  </si>
  <si>
    <t>4,3*2+2,332*2</t>
  </si>
  <si>
    <t>3,782*2+7,255*2</t>
  </si>
  <si>
    <t>4,11*2+5,448*2+2*0,4</t>
  </si>
  <si>
    <t>362</t>
  </si>
  <si>
    <t>998776103</t>
  </si>
  <si>
    <t>Přesun hmot tonážní pro podlahy povlakové v objektech v přes 12 do 24 m</t>
  </si>
  <si>
    <t>645387864</t>
  </si>
  <si>
    <t>363</t>
  </si>
  <si>
    <t>998776181</t>
  </si>
  <si>
    <t>Příplatek k přesunu hmot tonážní 776 prováděný bez použití mechanizace</t>
  </si>
  <si>
    <t>367204372</t>
  </si>
  <si>
    <t>364</t>
  </si>
  <si>
    <t>998776192</t>
  </si>
  <si>
    <t>Příplatek k přesunu hmot tonážní 776 za zvětšený přesun do 100 m</t>
  </si>
  <si>
    <t>1240645730</t>
  </si>
  <si>
    <t>781</t>
  </si>
  <si>
    <t>Dokončovací práce - obklady</t>
  </si>
  <si>
    <t>365</t>
  </si>
  <si>
    <t>781111011</t>
  </si>
  <si>
    <t>Ometení (oprášení) stěny při přípravě podkladu</t>
  </si>
  <si>
    <t>-372505787</t>
  </si>
  <si>
    <t>366</t>
  </si>
  <si>
    <t>781121011</t>
  </si>
  <si>
    <t>Nátěr penetrační na stěnu</t>
  </si>
  <si>
    <t>590518471</t>
  </si>
  <si>
    <t>367</t>
  </si>
  <si>
    <t>781131251</t>
  </si>
  <si>
    <t>Izolace pod obklad těsnící manžetou pro prostupy potrubí</t>
  </si>
  <si>
    <t>396577508</t>
  </si>
  <si>
    <t>Koupelna baterie sprcha</t>
  </si>
  <si>
    <t>Koupelna baterie vana</t>
  </si>
  <si>
    <t>368</t>
  </si>
  <si>
    <t>781474164</t>
  </si>
  <si>
    <t>Montáž obkladů vnitřních keramických velkoformátových z dekorů přes 4 do 6 ks/m2 lepených flexibilním lepidlem</t>
  </si>
  <si>
    <t>614376216</t>
  </si>
  <si>
    <t>369</t>
  </si>
  <si>
    <t>59761065</t>
  </si>
  <si>
    <t>obklad keramický rektifikovaný 300x600x10 mm</t>
  </si>
  <si>
    <t>-897147974</t>
  </si>
  <si>
    <t>26,873</t>
  </si>
  <si>
    <t>Ztratné navíc</t>
  </si>
  <si>
    <t>29,873*1,15 'Přepočtené koeficientem množství</t>
  </si>
  <si>
    <t>370</t>
  </si>
  <si>
    <t>781477111</t>
  </si>
  <si>
    <t>Příplatek k montáži obkladů vnitřních keramických hladkých za plochu do 10 m2</t>
  </si>
  <si>
    <t>1323422114</t>
  </si>
  <si>
    <t>371</t>
  </si>
  <si>
    <t>781491011</t>
  </si>
  <si>
    <t>Montáž zrcadel plochy do 1 m2 lepených silikonovým tmelem na podkladní omítku</t>
  </si>
  <si>
    <t>-1274294222</t>
  </si>
  <si>
    <t>372</t>
  </si>
  <si>
    <t>63465126</t>
  </si>
  <si>
    <t>zrcadlo nemontované čiré tl 5mm max rozměr 3210x2250mm</t>
  </si>
  <si>
    <t>1801004565</t>
  </si>
  <si>
    <t>Rozměr</t>
  </si>
  <si>
    <t>0,75*1</t>
  </si>
  <si>
    <t>0,75*1,1 'Přepočtené koeficientem množství</t>
  </si>
  <si>
    <t>373</t>
  </si>
  <si>
    <t>781491111</t>
  </si>
  <si>
    <t>Plastové profily rohové kladené do malty</t>
  </si>
  <si>
    <t>686751173</t>
  </si>
  <si>
    <t>9+20</t>
  </si>
  <si>
    <t>374</t>
  </si>
  <si>
    <t>781491822</t>
  </si>
  <si>
    <t>Demontáž vanových dvířek plastových lepených s rámem</t>
  </si>
  <si>
    <t>1769608543</t>
  </si>
  <si>
    <t>Vodoměr na WC</t>
  </si>
  <si>
    <t>Stoupačka v původní kuchyni</t>
  </si>
  <si>
    <t>375</t>
  </si>
  <si>
    <t>781492251</t>
  </si>
  <si>
    <t>Montáž profilů ukončovacích lepených flexibilním cementovým lepidlem</t>
  </si>
  <si>
    <t>-2121231749</t>
  </si>
  <si>
    <t>0,966*2+1,27*2-0,7</t>
  </si>
  <si>
    <t>3,233*2+2,296*2-0,7</t>
  </si>
  <si>
    <t>376</t>
  </si>
  <si>
    <t>19416005</t>
  </si>
  <si>
    <t>lišta ukončovací z eloxovaného hliníku 10mm</t>
  </si>
  <si>
    <t>-607913209</t>
  </si>
  <si>
    <t>14,13*1,05 'Přepočtené koeficientem množství</t>
  </si>
  <si>
    <t>377</t>
  </si>
  <si>
    <t>781493610</t>
  </si>
  <si>
    <t>Montáž vanových plastových dvířek lepených s uchycením na magnet</t>
  </si>
  <si>
    <t>-811935209</t>
  </si>
  <si>
    <t>Vodoměr WC a koupelna</t>
  </si>
  <si>
    <t>378</t>
  </si>
  <si>
    <t>ALP.AVD004</t>
  </si>
  <si>
    <t>Magnetická vanová dvířka (pod obklady) výškově stavitelná</t>
  </si>
  <si>
    <t>-1052068272</t>
  </si>
  <si>
    <t>379</t>
  </si>
  <si>
    <t>781495141</t>
  </si>
  <si>
    <t>Průnik obkladem kruhový do DN 30</t>
  </si>
  <si>
    <t>257389776</t>
  </si>
  <si>
    <t xml:space="preserve">Koupelna sprchová, vanová  a umyvadlová baterie</t>
  </si>
  <si>
    <t>2+2+2</t>
  </si>
  <si>
    <t>380</t>
  </si>
  <si>
    <t>781495142</t>
  </si>
  <si>
    <t>Průnik obkladem kruhový do DN 90</t>
  </si>
  <si>
    <t>-431852879</t>
  </si>
  <si>
    <t xml:space="preserve">zásuvka a vypínač koupelna </t>
  </si>
  <si>
    <t>Sifon umyvadlo</t>
  </si>
  <si>
    <t>Zásuvka WC a vypínač</t>
  </si>
  <si>
    <t>381</t>
  </si>
  <si>
    <t>781495143</t>
  </si>
  <si>
    <t>Průnik obkladem kruhový přes DN 90</t>
  </si>
  <si>
    <t>-1269872032</t>
  </si>
  <si>
    <t>382</t>
  </si>
  <si>
    <t>781495211</t>
  </si>
  <si>
    <t>Čištění vnitřních ploch stěn po provedení obkladu chemickými prostředky</t>
  </si>
  <si>
    <t>2104829816</t>
  </si>
  <si>
    <t>383</t>
  </si>
  <si>
    <t>781571131</t>
  </si>
  <si>
    <t>Montáž obkladů ostění šířky do 200 mm lepenými flexibilním lepidlem</t>
  </si>
  <si>
    <t>1176564838</t>
  </si>
  <si>
    <t>384</t>
  </si>
  <si>
    <t>998781103</t>
  </si>
  <si>
    <t>Přesun hmot tonážní pro obklady keramické v objektech v přes 12 do 24 m</t>
  </si>
  <si>
    <t>-859761799</t>
  </si>
  <si>
    <t>385</t>
  </si>
  <si>
    <t>998781181</t>
  </si>
  <si>
    <t>Příplatek k přesunu hmot tonážní 781 prováděný bez použití mechanizace</t>
  </si>
  <si>
    <t>-417189760</t>
  </si>
  <si>
    <t>386</t>
  </si>
  <si>
    <t>998781192</t>
  </si>
  <si>
    <t>Příplatek k přesunu hmot tonážní 781 za zvětšený přesun do 100 m</t>
  </si>
  <si>
    <t>1247561412</t>
  </si>
  <si>
    <t>783</t>
  </si>
  <si>
    <t>Dokončovací práce - nátěry</t>
  </si>
  <si>
    <t>387</t>
  </si>
  <si>
    <t>783000203</t>
  </si>
  <si>
    <t>Přemístění okenních nebo dveřních křídel pro zhotovení nátěrů vodorovné přes 50 do 100 m</t>
  </si>
  <si>
    <t>1814625066</t>
  </si>
  <si>
    <t>Dveře vstupní</t>
  </si>
  <si>
    <t>388</t>
  </si>
  <si>
    <t>783000225</t>
  </si>
  <si>
    <t>Vyvěšení nebo zavěšení dveřních nebo okenních jednoduchých křídel</t>
  </si>
  <si>
    <t>28699794</t>
  </si>
  <si>
    <t>0,909*2,164*2</t>
  </si>
  <si>
    <t>389</t>
  </si>
  <si>
    <t>783101201</t>
  </si>
  <si>
    <t>Hrubé obroušení podkladu truhlářských konstrukcí před provedením nátěru</t>
  </si>
  <si>
    <t>1066008253</t>
  </si>
  <si>
    <t>Dveře -plocha dveří podle metodiky URS s přípočtem k šířce 5cm a k výšce 2,5cm, přípl. za výplně 1,5</t>
  </si>
  <si>
    <t xml:space="preserve">Vstupní dveře </t>
  </si>
  <si>
    <t>((0,861+0,05)*(2,188+0,025))*1,5*2</t>
  </si>
  <si>
    <t>Nátěr zárubní - zvětšení šířky podle URS 2x 0,1m</t>
  </si>
  <si>
    <t>vstupní dveře</t>
  </si>
  <si>
    <t>0,7*5,5</t>
  </si>
  <si>
    <t>390</t>
  </si>
  <si>
    <t>783101203</t>
  </si>
  <si>
    <t>Jemné obroušení podkladu truhlářských konstrukcí před provedením nátěru</t>
  </si>
  <si>
    <t>725604656</t>
  </si>
  <si>
    <t>Dveře-plocha dveří podle metodiky URS s přípočtem k šířce 5cm a k výšce 2,5cm, přípl. za výplně 1,5</t>
  </si>
  <si>
    <t>391</t>
  </si>
  <si>
    <t>783101403</t>
  </si>
  <si>
    <t>Oprášení podkladu truhlářských konstrukcí před provedením nátěru</t>
  </si>
  <si>
    <t>-1884340356</t>
  </si>
  <si>
    <t>((0,861+0,05)*(2,188+0,025))*1,5*2*4</t>
  </si>
  <si>
    <t>0,7*5,5*4</t>
  </si>
  <si>
    <t>392</t>
  </si>
  <si>
    <t>783106805</t>
  </si>
  <si>
    <t>Odstranění nátěrů z truhlářských konstrukcí opálením</t>
  </si>
  <si>
    <t>504720109</t>
  </si>
  <si>
    <t>393</t>
  </si>
  <si>
    <t>783113101</t>
  </si>
  <si>
    <t>Jednonásobný napouštěcí syntetický nátěr truhlářských konstrukcí</t>
  </si>
  <si>
    <t>-652212847</t>
  </si>
  <si>
    <t>394</t>
  </si>
  <si>
    <t>783114101</t>
  </si>
  <si>
    <t>Základní jednonásobný syntetický nátěr truhlářských konstrukcí</t>
  </si>
  <si>
    <t>1384101595</t>
  </si>
  <si>
    <t>395</t>
  </si>
  <si>
    <t>783117101</t>
  </si>
  <si>
    <t>Krycí jednonásobný syntetický nátěr truhlářských konstrukcí</t>
  </si>
  <si>
    <t>-15681521</t>
  </si>
  <si>
    <t>396</t>
  </si>
  <si>
    <t>783118211</t>
  </si>
  <si>
    <t>Lakovací dvojnásobný syntetický nátěr truhlářských konstrukcí s mezibroušením</t>
  </si>
  <si>
    <t>-1813890293</t>
  </si>
  <si>
    <t>397</t>
  </si>
  <si>
    <t>783122131</t>
  </si>
  <si>
    <t>Plošné (plné) tmelení truhlářských konstrukcí včetně přebroušení disperzním tmelem</t>
  </si>
  <si>
    <t>-1380101190</t>
  </si>
  <si>
    <t>784</t>
  </si>
  <si>
    <t>Dokončovací práce - malby a tapety</t>
  </si>
  <si>
    <t>398</t>
  </si>
  <si>
    <t>784111001</t>
  </si>
  <si>
    <t>Oprášení (ometení ) podkladu v místnostech výšky do 3,80 m</t>
  </si>
  <si>
    <t>-742128982</t>
  </si>
  <si>
    <t>STROPY</t>
  </si>
  <si>
    <t>STĚNY</t>
  </si>
  <si>
    <t>399</t>
  </si>
  <si>
    <t>784111011</t>
  </si>
  <si>
    <t>Obroušení podkladu omítnutého v místnostech v do 3,80 m</t>
  </si>
  <si>
    <t>699482822</t>
  </si>
  <si>
    <t>400</t>
  </si>
  <si>
    <t>784121001</t>
  </si>
  <si>
    <t>Oškrabání malby v mísnostech v do 3,80 m</t>
  </si>
  <si>
    <t>972269207</t>
  </si>
  <si>
    <t>401</t>
  </si>
  <si>
    <t>784121011</t>
  </si>
  <si>
    <t>Rozmývání podkladu po oškrabání malby v místnostech v do 3,80 m</t>
  </si>
  <si>
    <t>387438210</t>
  </si>
  <si>
    <t>402</t>
  </si>
  <si>
    <t>784161001.1</t>
  </si>
  <si>
    <t>Tmelení spar a rohů šířky do 3 mm akrylátovým tmelem v místnostech v do 3,80 m</t>
  </si>
  <si>
    <t>349923078</t>
  </si>
  <si>
    <t>Trhliny v omítkách stropů a stěn</t>
  </si>
  <si>
    <t>403</t>
  </si>
  <si>
    <t>784171101</t>
  </si>
  <si>
    <t>Zakrytí vnitřních podlah včetně pozdějšího odkrytí</t>
  </si>
  <si>
    <t>1981858552</t>
  </si>
  <si>
    <t>404</t>
  </si>
  <si>
    <t>58124844</t>
  </si>
  <si>
    <t>fólie pro malířské potřeby zakrývací tl 25µ 4x5m</t>
  </si>
  <si>
    <t>-1891952618</t>
  </si>
  <si>
    <t>69,905</t>
  </si>
  <si>
    <t>69,905*1,05 'Přepočtené koeficientem množství</t>
  </si>
  <si>
    <t>405</t>
  </si>
  <si>
    <t>784171121</t>
  </si>
  <si>
    <t>Zakrytí vnitřních ploch konstrukcí nebo prvků v místnostech výšky do 3,80 m</t>
  </si>
  <si>
    <t>928203307</t>
  </si>
  <si>
    <t>406</t>
  </si>
  <si>
    <t>58124842</t>
  </si>
  <si>
    <t>fólie pro malířské potřeby zakrývací tl 7µ 4x5m</t>
  </si>
  <si>
    <t>1636579853</t>
  </si>
  <si>
    <t>30*1,05 'Přepočtené koeficientem množství</t>
  </si>
  <si>
    <t>407</t>
  </si>
  <si>
    <t>784181121</t>
  </si>
  <si>
    <t>Hloubková jednonásobná penetrace podkladu v místnostech výšky do 3,80 m</t>
  </si>
  <si>
    <t>-376956929</t>
  </si>
  <si>
    <t>408</t>
  </si>
  <si>
    <t>784211101</t>
  </si>
  <si>
    <t>Dvojnásobné bílé malby ze směsí za mokra výborně otěruvzdorných v místnostech výšky do 3,80 m</t>
  </si>
  <si>
    <t>1072455407</t>
  </si>
  <si>
    <t>409</t>
  </si>
  <si>
    <t>784211141</t>
  </si>
  <si>
    <t>Příplatek k cenám 2x maleb ze směsí za mokra za provádění plochy do 5m2</t>
  </si>
  <si>
    <t>1735249742</t>
  </si>
  <si>
    <t>786</t>
  </si>
  <si>
    <t>Dokončovací práce - čalounické úpravy</t>
  </si>
  <si>
    <t>410</t>
  </si>
  <si>
    <t>786-1</t>
  </si>
  <si>
    <t>Vyčištění okenních žaluzií</t>
  </si>
  <si>
    <t>1499258763</t>
  </si>
  <si>
    <t>VRN</t>
  </si>
  <si>
    <t>Vedlejší rozpočtové náklady</t>
  </si>
  <si>
    <t>VRN3</t>
  </si>
  <si>
    <t>Zařízení staveniště</t>
  </si>
  <si>
    <t>411</t>
  </si>
  <si>
    <t>030001000</t>
  </si>
  <si>
    <t>den</t>
  </si>
  <si>
    <t>1024</t>
  </si>
  <si>
    <t>-1885252411</t>
  </si>
  <si>
    <t>VRN4</t>
  </si>
  <si>
    <t>Inženýrská činnost</t>
  </si>
  <si>
    <t>412</t>
  </si>
  <si>
    <t>044002000</t>
  </si>
  <si>
    <t>Revize plyn</t>
  </si>
  <si>
    <t>609962508</t>
  </si>
  <si>
    <t>415</t>
  </si>
  <si>
    <t>045002000</t>
  </si>
  <si>
    <t>Kompletační a koordinační činnost</t>
  </si>
  <si>
    <t>1606779862</t>
  </si>
  <si>
    <t>VRN7</t>
  </si>
  <si>
    <t>Provozní vlivy</t>
  </si>
  <si>
    <t>413</t>
  </si>
  <si>
    <t>070001000</t>
  </si>
  <si>
    <t>-1455894661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</si>
</sst>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Rooseveltova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'03 - Byt Rooseveltova 614...'!J30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'03 - Byt Rooseveltova 614...'!P150</f>
        <v>0</v>
      </c>
      <c r="AV95" s="128">
        <f>'03 - Byt Rooseveltova 614...'!J33</f>
        <v>0</v>
      </c>
      <c r="AW95" s="128">
        <f>'03 - Byt Rooseveltova 614...'!J34</f>
        <v>0</v>
      </c>
      <c r="AX95" s="128">
        <f>'03 - Byt Rooseveltova 614...'!J35</f>
        <v>0</v>
      </c>
      <c r="AY95" s="128">
        <f>'03 - Byt Rooseveltova 614...'!J36</f>
        <v>0</v>
      </c>
      <c r="AZ95" s="128">
        <f>'03 - Byt Rooseveltova 614...'!F33</f>
        <v>0</v>
      </c>
      <c r="BA95" s="128">
        <f>'03 - Byt Rooseveltova 614...'!F34</f>
        <v>0</v>
      </c>
      <c r="BB95" s="128">
        <f>'03 - Byt Rooseveltova 614...'!F35</f>
        <v>0</v>
      </c>
      <c r="BC95" s="128">
        <f>'03 - Byt Rooseveltova 614...'!F36</f>
        <v>0</v>
      </c>
      <c r="BD95" s="130">
        <f>'03 - Byt Rooseveltova 614...'!F37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jSn57NL49ZUEJjlNDuGds1Gbbp88E2EQsEARX5Av8aY6gBEXFx2UnhuS3AGUYrTab+wCaggVI2lu/8cYmGDbdA==" hashValue="MWGlJNH2Ku01Owq8gfHmjh+Wr70Qr/x7mq3UIKFxoUqZcg850ro1SO4WrknFMc97qfKtzeJ/cTbpW9aZvJ142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3 - Byt Rooseveltova 614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Rooseveltova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14. 5. 2023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ROUND(J150,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ROUND((SUM(BE150:BE1981)),  2)</f>
        <v>0</v>
      </c>
      <c r="G33" s="38"/>
      <c r="H33" s="38"/>
      <c r="I33" s="151">
        <v>0.20999999999999999</v>
      </c>
      <c r="J33" s="150">
        <f>ROUND(((SUM(BE150:BE1981))*I33),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ROUND((SUM(BF150:BF1981)),  2)</f>
        <v>0</v>
      </c>
      <c r="G34" s="38"/>
      <c r="H34" s="38"/>
      <c r="I34" s="151">
        <v>0.12</v>
      </c>
      <c r="J34" s="150">
        <f>ROUND(((SUM(BF150:BF1981))*I34),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ROUND((SUM(BG150:BG1981)),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ROUND((SUM(BH150:BH1981)),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ROUND((SUM(BI150:BI1981)),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Rooseveltova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Byt Rooseveltova 614/36, byt č. 9, dveře č.17, 5.NP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J150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J183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J330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J464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J471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J474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J475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J507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J595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J684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J691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J755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J762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J767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J825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J830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J917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J1217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J1252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J1272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J1299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J1371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J1390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J1469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J1496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J1563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J1654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J1735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J1971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5"/>
      <c r="C127" s="176"/>
      <c r="D127" s="177" t="s">
        <v>121</v>
      </c>
      <c r="E127" s="178"/>
      <c r="F127" s="178"/>
      <c r="G127" s="178"/>
      <c r="H127" s="178"/>
      <c r="I127" s="178"/>
      <c r="J127" s="179">
        <f>J1973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81"/>
      <c r="C128" s="182"/>
      <c r="D128" s="183" t="s">
        <v>122</v>
      </c>
      <c r="E128" s="184"/>
      <c r="F128" s="184"/>
      <c r="G128" s="184"/>
      <c r="H128" s="184"/>
      <c r="I128" s="184"/>
      <c r="J128" s="185">
        <f>J1974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1"/>
      <c r="C129" s="182"/>
      <c r="D129" s="183" t="s">
        <v>123</v>
      </c>
      <c r="E129" s="184"/>
      <c r="F129" s="184"/>
      <c r="G129" s="184"/>
      <c r="H129" s="184"/>
      <c r="I129" s="184"/>
      <c r="J129" s="185">
        <f>J1976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1"/>
      <c r="C130" s="182"/>
      <c r="D130" s="183" t="s">
        <v>124</v>
      </c>
      <c r="E130" s="184"/>
      <c r="F130" s="184"/>
      <c r="G130" s="184"/>
      <c r="H130" s="184"/>
      <c r="I130" s="184"/>
      <c r="J130" s="185">
        <f>J1980</f>
        <v>0</v>
      </c>
      <c r="K130" s="182"/>
      <c r="L130" s="18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2" customFormat="1" ht="21.84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6" s="2" customFormat="1" ht="6.96" customHeight="1">
      <c r="A136" s="38"/>
      <c r="B136" s="68"/>
      <c r="C136" s="69"/>
      <c r="D136" s="69"/>
      <c r="E136" s="69"/>
      <c r="F136" s="69"/>
      <c r="G136" s="69"/>
      <c r="H136" s="69"/>
      <c r="I136" s="69"/>
      <c r="J136" s="69"/>
      <c r="K136" s="69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24.96" customHeight="1">
      <c r="A137" s="38"/>
      <c r="B137" s="39"/>
      <c r="C137" s="23" t="s">
        <v>125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16</v>
      </c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170" t="str">
        <f>E7</f>
        <v>Byty Rooseveltova</v>
      </c>
      <c r="F140" s="32"/>
      <c r="G140" s="32"/>
      <c r="H140" s="32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84</v>
      </c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6.5" customHeight="1">
      <c r="A142" s="38"/>
      <c r="B142" s="39"/>
      <c r="C142" s="40"/>
      <c r="D142" s="40"/>
      <c r="E142" s="76" t="str">
        <f>E9</f>
        <v>03 - Byt Rooseveltova 614/36, byt č. 9, dveře č.17, 5.NP</v>
      </c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2" customHeight="1">
      <c r="A144" s="38"/>
      <c r="B144" s="39"/>
      <c r="C144" s="32" t="s">
        <v>20</v>
      </c>
      <c r="D144" s="40"/>
      <c r="E144" s="40"/>
      <c r="F144" s="27" t="str">
        <f>F12</f>
        <v xml:space="preserve"> </v>
      </c>
      <c r="G144" s="40"/>
      <c r="H144" s="40"/>
      <c r="I144" s="32" t="s">
        <v>22</v>
      </c>
      <c r="J144" s="79" t="str">
        <f>IF(J12="","",J12)</f>
        <v>14. 5. 2023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6.96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24</v>
      </c>
      <c r="D146" s="40"/>
      <c r="E146" s="40"/>
      <c r="F146" s="27" t="str">
        <f>E15</f>
        <v xml:space="preserve"> </v>
      </c>
      <c r="G146" s="40"/>
      <c r="H146" s="40"/>
      <c r="I146" s="32" t="s">
        <v>29</v>
      </c>
      <c r="J146" s="36" t="str">
        <f>E21</f>
        <v xml:space="preserve"> </v>
      </c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5.15" customHeight="1">
      <c r="A147" s="38"/>
      <c r="B147" s="39"/>
      <c r="C147" s="32" t="s">
        <v>27</v>
      </c>
      <c r="D147" s="40"/>
      <c r="E147" s="40"/>
      <c r="F147" s="27" t="str">
        <f>IF(E18="","",E18)</f>
        <v>Vyplň údaj</v>
      </c>
      <c r="G147" s="40"/>
      <c r="H147" s="40"/>
      <c r="I147" s="32" t="s">
        <v>31</v>
      </c>
      <c r="J147" s="36" t="str">
        <f>E24</f>
        <v xml:space="preserve"> 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0.32" customHeight="1">
      <c r="A148" s="38"/>
      <c r="B148" s="39"/>
      <c r="C148" s="40"/>
      <c r="D148" s="40"/>
      <c r="E148" s="40"/>
      <c r="F148" s="40"/>
      <c r="G148" s="40"/>
      <c r="H148" s="40"/>
      <c r="I148" s="40"/>
      <c r="J148" s="40"/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11" customFormat="1" ht="29.28" customHeight="1">
      <c r="A149" s="187"/>
      <c r="B149" s="188"/>
      <c r="C149" s="189" t="s">
        <v>126</v>
      </c>
      <c r="D149" s="190" t="s">
        <v>58</v>
      </c>
      <c r="E149" s="190" t="s">
        <v>54</v>
      </c>
      <c r="F149" s="190" t="s">
        <v>55</v>
      </c>
      <c r="G149" s="190" t="s">
        <v>127</v>
      </c>
      <c r="H149" s="190" t="s">
        <v>128</v>
      </c>
      <c r="I149" s="190" t="s">
        <v>129</v>
      </c>
      <c r="J149" s="191" t="s">
        <v>88</v>
      </c>
      <c r="K149" s="192" t="s">
        <v>130</v>
      </c>
      <c r="L149" s="193"/>
      <c r="M149" s="100" t="s">
        <v>1</v>
      </c>
      <c r="N149" s="101" t="s">
        <v>37</v>
      </c>
      <c r="O149" s="101" t="s">
        <v>131</v>
      </c>
      <c r="P149" s="101" t="s">
        <v>132</v>
      </c>
      <c r="Q149" s="101" t="s">
        <v>133</v>
      </c>
      <c r="R149" s="101" t="s">
        <v>134</v>
      </c>
      <c r="S149" s="101" t="s">
        <v>135</v>
      </c>
      <c r="T149" s="102" t="s">
        <v>136</v>
      </c>
      <c r="U149" s="187"/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/>
    </row>
    <row r="150" s="2" customFormat="1" ht="22.8" customHeight="1">
      <c r="A150" s="38"/>
      <c r="B150" s="39"/>
      <c r="C150" s="107" t="s">
        <v>137</v>
      </c>
      <c r="D150" s="40"/>
      <c r="E150" s="40"/>
      <c r="F150" s="40"/>
      <c r="G150" s="40"/>
      <c r="H150" s="40"/>
      <c r="I150" s="40"/>
      <c r="J150" s="194">
        <f>BK150</f>
        <v>0</v>
      </c>
      <c r="K150" s="40"/>
      <c r="L150" s="44"/>
      <c r="M150" s="103"/>
      <c r="N150" s="195"/>
      <c r="O150" s="104"/>
      <c r="P150" s="196">
        <f>P151+P474+P1973</f>
        <v>0</v>
      </c>
      <c r="Q150" s="104"/>
      <c r="R150" s="196">
        <f>R151+R474+R1973</f>
        <v>12.879093480000002</v>
      </c>
      <c r="S150" s="104"/>
      <c r="T150" s="197">
        <f>T151+T474+T1973</f>
        <v>10.983708620000002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72</v>
      </c>
      <c r="AU150" s="17" t="s">
        <v>90</v>
      </c>
      <c r="BK150" s="198">
        <f>BK151+BK474+BK1973</f>
        <v>0</v>
      </c>
    </row>
    <row r="151" s="12" customFormat="1" ht="25.92" customHeight="1">
      <c r="A151" s="12"/>
      <c r="B151" s="199"/>
      <c r="C151" s="200"/>
      <c r="D151" s="201" t="s">
        <v>72</v>
      </c>
      <c r="E151" s="202" t="s">
        <v>138</v>
      </c>
      <c r="F151" s="202" t="s">
        <v>139</v>
      </c>
      <c r="G151" s="200"/>
      <c r="H151" s="200"/>
      <c r="I151" s="203"/>
      <c r="J151" s="204">
        <f>BK151</f>
        <v>0</v>
      </c>
      <c r="K151" s="200"/>
      <c r="L151" s="205"/>
      <c r="M151" s="206"/>
      <c r="N151" s="207"/>
      <c r="O151" s="207"/>
      <c r="P151" s="208">
        <f>P152+P183+P330+P464+P471</f>
        <v>0</v>
      </c>
      <c r="Q151" s="207"/>
      <c r="R151" s="208">
        <f>R152+R183+R330+R464+R471</f>
        <v>8.2892859200000011</v>
      </c>
      <c r="S151" s="207"/>
      <c r="T151" s="209">
        <f>T152+T183+T330+T464+T471</f>
        <v>7.5026520000000003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81</v>
      </c>
      <c r="AT151" s="211" t="s">
        <v>72</v>
      </c>
      <c r="AU151" s="211" t="s">
        <v>73</v>
      </c>
      <c r="AY151" s="210" t="s">
        <v>140</v>
      </c>
      <c r="BK151" s="212">
        <f>BK152+BK183+BK330+BK464+BK471</f>
        <v>0</v>
      </c>
    </row>
    <row r="152" s="12" customFormat="1" ht="22.8" customHeight="1">
      <c r="A152" s="12"/>
      <c r="B152" s="199"/>
      <c r="C152" s="200"/>
      <c r="D152" s="201" t="s">
        <v>72</v>
      </c>
      <c r="E152" s="213" t="s">
        <v>141</v>
      </c>
      <c r="F152" s="213" t="s">
        <v>142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SUM(P153:P182)</f>
        <v>0</v>
      </c>
      <c r="Q152" s="207"/>
      <c r="R152" s="208">
        <f>SUM(R153:R182)</f>
        <v>3.9859303599999998</v>
      </c>
      <c r="S152" s="207"/>
      <c r="T152" s="209">
        <f>SUM(T153:T182)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81</v>
      </c>
      <c r="AT152" s="211" t="s">
        <v>72</v>
      </c>
      <c r="AU152" s="211" t="s">
        <v>81</v>
      </c>
      <c r="AY152" s="210" t="s">
        <v>140</v>
      </c>
      <c r="BK152" s="212">
        <f>SUM(BK153:BK182)</f>
        <v>0</v>
      </c>
    </row>
    <row r="153" s="2" customFormat="1" ht="33" customHeight="1">
      <c r="A153" s="38"/>
      <c r="B153" s="39"/>
      <c r="C153" s="215" t="s">
        <v>81</v>
      </c>
      <c r="D153" s="215" t="s">
        <v>143</v>
      </c>
      <c r="E153" s="216" t="s">
        <v>144</v>
      </c>
      <c r="F153" s="217" t="s">
        <v>145</v>
      </c>
      <c r="G153" s="218" t="s">
        <v>146</v>
      </c>
      <c r="H153" s="219">
        <v>2.2400000000000002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39</v>
      </c>
      <c r="O153" s="91"/>
      <c r="P153" s="225">
        <f>O153*H153</f>
        <v>0</v>
      </c>
      <c r="Q153" s="225">
        <v>0.16422999999999999</v>
      </c>
      <c r="R153" s="225">
        <f>Q153*H153</f>
        <v>0.36787520000000001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147</v>
      </c>
      <c r="AT153" s="227" t="s">
        <v>143</v>
      </c>
      <c r="AU153" s="227" t="s">
        <v>148</v>
      </c>
      <c r="AY153" s="17" t="s">
        <v>140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148</v>
      </c>
      <c r="BK153" s="228">
        <f>ROUND(I153*H153,2)</f>
        <v>0</v>
      </c>
      <c r="BL153" s="17" t="s">
        <v>147</v>
      </c>
      <c r="BM153" s="227" t="s">
        <v>149</v>
      </c>
    </row>
    <row r="154" s="13" customFormat="1">
      <c r="A154" s="13"/>
      <c r="B154" s="229"/>
      <c r="C154" s="230"/>
      <c r="D154" s="231" t="s">
        <v>150</v>
      </c>
      <c r="E154" s="232" t="s">
        <v>1</v>
      </c>
      <c r="F154" s="233" t="s">
        <v>151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150</v>
      </c>
      <c r="AU154" s="239" t="s">
        <v>148</v>
      </c>
      <c r="AV154" s="13" t="s">
        <v>81</v>
      </c>
      <c r="AW154" s="13" t="s">
        <v>30</v>
      </c>
      <c r="AX154" s="13" t="s">
        <v>73</v>
      </c>
      <c r="AY154" s="239" t="s">
        <v>140</v>
      </c>
    </row>
    <row r="155" s="14" customFormat="1">
      <c r="A155" s="14"/>
      <c r="B155" s="240"/>
      <c r="C155" s="241"/>
      <c r="D155" s="231" t="s">
        <v>150</v>
      </c>
      <c r="E155" s="242" t="s">
        <v>1</v>
      </c>
      <c r="F155" s="243" t="s">
        <v>152</v>
      </c>
      <c r="G155" s="241"/>
      <c r="H155" s="244">
        <v>2.2400000000000002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150</v>
      </c>
      <c r="AU155" s="250" t="s">
        <v>148</v>
      </c>
      <c r="AV155" s="14" t="s">
        <v>148</v>
      </c>
      <c r="AW155" s="14" t="s">
        <v>30</v>
      </c>
      <c r="AX155" s="14" t="s">
        <v>81</v>
      </c>
      <c r="AY155" s="250" t="s">
        <v>140</v>
      </c>
    </row>
    <row r="156" s="2" customFormat="1" ht="33" customHeight="1">
      <c r="A156" s="38"/>
      <c r="B156" s="39"/>
      <c r="C156" s="215" t="s">
        <v>148</v>
      </c>
      <c r="D156" s="215" t="s">
        <v>143</v>
      </c>
      <c r="E156" s="216" t="s">
        <v>153</v>
      </c>
      <c r="F156" s="217" t="s">
        <v>154</v>
      </c>
      <c r="G156" s="218" t="s">
        <v>155</v>
      </c>
      <c r="H156" s="219">
        <v>0.053999999999999999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39</v>
      </c>
      <c r="O156" s="91"/>
      <c r="P156" s="225">
        <f>O156*H156</f>
        <v>0</v>
      </c>
      <c r="Q156" s="225">
        <v>0.019539999999999998</v>
      </c>
      <c r="R156" s="225">
        <f>Q156*H156</f>
        <v>0.0010551599999999999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147</v>
      </c>
      <c r="AT156" s="227" t="s">
        <v>143</v>
      </c>
      <c r="AU156" s="227" t="s">
        <v>148</v>
      </c>
      <c r="AY156" s="17" t="s">
        <v>140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148</v>
      </c>
      <c r="BK156" s="228">
        <f>ROUND(I156*H156,2)</f>
        <v>0</v>
      </c>
      <c r="BL156" s="17" t="s">
        <v>147</v>
      </c>
      <c r="BM156" s="227" t="s">
        <v>156</v>
      </c>
    </row>
    <row r="157" s="13" customFormat="1">
      <c r="A157" s="13"/>
      <c r="B157" s="229"/>
      <c r="C157" s="230"/>
      <c r="D157" s="231" t="s">
        <v>150</v>
      </c>
      <c r="E157" s="232" t="s">
        <v>1</v>
      </c>
      <c r="F157" s="233" t="s">
        <v>157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150</v>
      </c>
      <c r="AU157" s="239" t="s">
        <v>148</v>
      </c>
      <c r="AV157" s="13" t="s">
        <v>81</v>
      </c>
      <c r="AW157" s="13" t="s">
        <v>30</v>
      </c>
      <c r="AX157" s="13" t="s">
        <v>73</v>
      </c>
      <c r="AY157" s="239" t="s">
        <v>140</v>
      </c>
    </row>
    <row r="158" s="14" customFormat="1">
      <c r="A158" s="14"/>
      <c r="B158" s="240"/>
      <c r="C158" s="241"/>
      <c r="D158" s="231" t="s">
        <v>150</v>
      </c>
      <c r="E158" s="242" t="s">
        <v>1</v>
      </c>
      <c r="F158" s="243" t="s">
        <v>158</v>
      </c>
      <c r="G158" s="241"/>
      <c r="H158" s="244">
        <v>0.053999999999999999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150</v>
      </c>
      <c r="AU158" s="250" t="s">
        <v>148</v>
      </c>
      <c r="AV158" s="14" t="s">
        <v>148</v>
      </c>
      <c r="AW158" s="14" t="s">
        <v>30</v>
      </c>
      <c r="AX158" s="14" t="s">
        <v>81</v>
      </c>
      <c r="AY158" s="250" t="s">
        <v>140</v>
      </c>
    </row>
    <row r="159" s="2" customFormat="1" ht="24.15" customHeight="1">
      <c r="A159" s="38"/>
      <c r="B159" s="39"/>
      <c r="C159" s="251" t="s">
        <v>141</v>
      </c>
      <c r="D159" s="251" t="s">
        <v>159</v>
      </c>
      <c r="E159" s="252" t="s">
        <v>160</v>
      </c>
      <c r="F159" s="253" t="s">
        <v>161</v>
      </c>
      <c r="G159" s="254" t="s">
        <v>155</v>
      </c>
      <c r="H159" s="255">
        <v>0.058999999999999997</v>
      </c>
      <c r="I159" s="256"/>
      <c r="J159" s="257">
        <f>ROUND(I159*H159,2)</f>
        <v>0</v>
      </c>
      <c r="K159" s="258"/>
      <c r="L159" s="259"/>
      <c r="M159" s="260" t="s">
        <v>1</v>
      </c>
      <c r="N159" s="261" t="s">
        <v>39</v>
      </c>
      <c r="O159" s="91"/>
      <c r="P159" s="225">
        <f>O159*H159</f>
        <v>0</v>
      </c>
      <c r="Q159" s="225">
        <v>1</v>
      </c>
      <c r="R159" s="225">
        <f>Q159*H159</f>
        <v>0.058999999999999997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162</v>
      </c>
      <c r="AT159" s="227" t="s">
        <v>159</v>
      </c>
      <c r="AU159" s="227" t="s">
        <v>148</v>
      </c>
      <c r="AY159" s="17" t="s">
        <v>140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148</v>
      </c>
      <c r="BK159" s="228">
        <f>ROUND(I159*H159,2)</f>
        <v>0</v>
      </c>
      <c r="BL159" s="17" t="s">
        <v>147</v>
      </c>
      <c r="BM159" s="227" t="s">
        <v>163</v>
      </c>
    </row>
    <row r="160" s="14" customFormat="1">
      <c r="A160" s="14"/>
      <c r="B160" s="240"/>
      <c r="C160" s="241"/>
      <c r="D160" s="231" t="s">
        <v>150</v>
      </c>
      <c r="E160" s="241"/>
      <c r="F160" s="243" t="s">
        <v>164</v>
      </c>
      <c r="G160" s="241"/>
      <c r="H160" s="244">
        <v>0.058999999999999997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150</v>
      </c>
      <c r="AU160" s="250" t="s">
        <v>148</v>
      </c>
      <c r="AV160" s="14" t="s">
        <v>148</v>
      </c>
      <c r="AW160" s="14" t="s">
        <v>4</v>
      </c>
      <c r="AX160" s="14" t="s">
        <v>81</v>
      </c>
      <c r="AY160" s="250" t="s">
        <v>140</v>
      </c>
    </row>
    <row r="161" s="2" customFormat="1" ht="24.15" customHeight="1">
      <c r="A161" s="38"/>
      <c r="B161" s="39"/>
      <c r="C161" s="215" t="s">
        <v>147</v>
      </c>
      <c r="D161" s="215" t="s">
        <v>143</v>
      </c>
      <c r="E161" s="216" t="s">
        <v>165</v>
      </c>
      <c r="F161" s="217" t="s">
        <v>166</v>
      </c>
      <c r="G161" s="218" t="s">
        <v>146</v>
      </c>
      <c r="H161" s="219">
        <v>4.7249999999999996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39</v>
      </c>
      <c r="O161" s="91"/>
      <c r="P161" s="225">
        <f>O161*H161</f>
        <v>0</v>
      </c>
      <c r="Q161" s="225">
        <v>0.11576</v>
      </c>
      <c r="R161" s="225">
        <f>Q161*H161</f>
        <v>0.54696599999999995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147</v>
      </c>
      <c r="AT161" s="227" t="s">
        <v>143</v>
      </c>
      <c r="AU161" s="227" t="s">
        <v>148</v>
      </c>
      <c r="AY161" s="17" t="s">
        <v>140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148</v>
      </c>
      <c r="BK161" s="228">
        <f>ROUND(I161*H161,2)</f>
        <v>0</v>
      </c>
      <c r="BL161" s="17" t="s">
        <v>147</v>
      </c>
      <c r="BM161" s="227" t="s">
        <v>167</v>
      </c>
    </row>
    <row r="162" s="13" customFormat="1">
      <c r="A162" s="13"/>
      <c r="B162" s="229"/>
      <c r="C162" s="230"/>
      <c r="D162" s="231" t="s">
        <v>150</v>
      </c>
      <c r="E162" s="232" t="s">
        <v>1</v>
      </c>
      <c r="F162" s="233" t="s">
        <v>168</v>
      </c>
      <c r="G162" s="230"/>
      <c r="H162" s="232" t="s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150</v>
      </c>
      <c r="AU162" s="239" t="s">
        <v>148</v>
      </c>
      <c r="AV162" s="13" t="s">
        <v>81</v>
      </c>
      <c r="AW162" s="13" t="s">
        <v>30</v>
      </c>
      <c r="AX162" s="13" t="s">
        <v>73</v>
      </c>
      <c r="AY162" s="239" t="s">
        <v>140</v>
      </c>
    </row>
    <row r="163" s="14" customFormat="1">
      <c r="A163" s="14"/>
      <c r="B163" s="240"/>
      <c r="C163" s="241"/>
      <c r="D163" s="231" t="s">
        <v>150</v>
      </c>
      <c r="E163" s="242" t="s">
        <v>1</v>
      </c>
      <c r="F163" s="243" t="s">
        <v>169</v>
      </c>
      <c r="G163" s="241"/>
      <c r="H163" s="244">
        <v>4.7249999999999996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150</v>
      </c>
      <c r="AU163" s="250" t="s">
        <v>148</v>
      </c>
      <c r="AV163" s="14" t="s">
        <v>148</v>
      </c>
      <c r="AW163" s="14" t="s">
        <v>30</v>
      </c>
      <c r="AX163" s="14" t="s">
        <v>81</v>
      </c>
      <c r="AY163" s="250" t="s">
        <v>140</v>
      </c>
    </row>
    <row r="164" s="2" customFormat="1" ht="24.15" customHeight="1">
      <c r="A164" s="38"/>
      <c r="B164" s="39"/>
      <c r="C164" s="215" t="s">
        <v>170</v>
      </c>
      <c r="D164" s="215" t="s">
        <v>143</v>
      </c>
      <c r="E164" s="216" t="s">
        <v>171</v>
      </c>
      <c r="F164" s="217" t="s">
        <v>172</v>
      </c>
      <c r="G164" s="218" t="s">
        <v>173</v>
      </c>
      <c r="H164" s="219">
        <v>6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39</v>
      </c>
      <c r="O164" s="91"/>
      <c r="P164" s="225">
        <f>O164*H164</f>
        <v>0</v>
      </c>
      <c r="Q164" s="225">
        <v>0.0056499999999999996</v>
      </c>
      <c r="R164" s="225">
        <f>Q164*H164</f>
        <v>0.0339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147</v>
      </c>
      <c r="AT164" s="227" t="s">
        <v>143</v>
      </c>
      <c r="AU164" s="227" t="s">
        <v>148</v>
      </c>
      <c r="AY164" s="17" t="s">
        <v>140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148</v>
      </c>
      <c r="BK164" s="228">
        <f>ROUND(I164*H164,2)</f>
        <v>0</v>
      </c>
      <c r="BL164" s="17" t="s">
        <v>147</v>
      </c>
      <c r="BM164" s="227" t="s">
        <v>174</v>
      </c>
    </row>
    <row r="165" s="13" customFormat="1">
      <c r="A165" s="13"/>
      <c r="B165" s="229"/>
      <c r="C165" s="230"/>
      <c r="D165" s="231" t="s">
        <v>150</v>
      </c>
      <c r="E165" s="232" t="s">
        <v>1</v>
      </c>
      <c r="F165" s="233" t="s">
        <v>175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150</v>
      </c>
      <c r="AU165" s="239" t="s">
        <v>148</v>
      </c>
      <c r="AV165" s="13" t="s">
        <v>81</v>
      </c>
      <c r="AW165" s="13" t="s">
        <v>30</v>
      </c>
      <c r="AX165" s="13" t="s">
        <v>73</v>
      </c>
      <c r="AY165" s="239" t="s">
        <v>140</v>
      </c>
    </row>
    <row r="166" s="14" customFormat="1">
      <c r="A166" s="14"/>
      <c r="B166" s="240"/>
      <c r="C166" s="241"/>
      <c r="D166" s="231" t="s">
        <v>150</v>
      </c>
      <c r="E166" s="242" t="s">
        <v>1</v>
      </c>
      <c r="F166" s="243" t="s">
        <v>176</v>
      </c>
      <c r="G166" s="241"/>
      <c r="H166" s="244">
        <v>6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150</v>
      </c>
      <c r="AU166" s="250" t="s">
        <v>148</v>
      </c>
      <c r="AV166" s="14" t="s">
        <v>148</v>
      </c>
      <c r="AW166" s="14" t="s">
        <v>30</v>
      </c>
      <c r="AX166" s="14" t="s">
        <v>81</v>
      </c>
      <c r="AY166" s="250" t="s">
        <v>140</v>
      </c>
    </row>
    <row r="167" s="2" customFormat="1" ht="33" customHeight="1">
      <c r="A167" s="38"/>
      <c r="B167" s="39"/>
      <c r="C167" s="215" t="s">
        <v>177</v>
      </c>
      <c r="D167" s="215" t="s">
        <v>143</v>
      </c>
      <c r="E167" s="216" t="s">
        <v>178</v>
      </c>
      <c r="F167" s="217" t="s">
        <v>179</v>
      </c>
      <c r="G167" s="218" t="s">
        <v>173</v>
      </c>
      <c r="H167" s="219">
        <v>5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39</v>
      </c>
      <c r="O167" s="91"/>
      <c r="P167" s="225">
        <f>O167*H167</f>
        <v>0</v>
      </c>
      <c r="Q167" s="225">
        <v>0.046940000000000003</v>
      </c>
      <c r="R167" s="225">
        <f>Q167*H167</f>
        <v>0.23470000000000002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147</v>
      </c>
      <c r="AT167" s="227" t="s">
        <v>143</v>
      </c>
      <c r="AU167" s="227" t="s">
        <v>148</v>
      </c>
      <c r="AY167" s="17" t="s">
        <v>140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148</v>
      </c>
      <c r="BK167" s="228">
        <f>ROUND(I167*H167,2)</f>
        <v>0</v>
      </c>
      <c r="BL167" s="17" t="s">
        <v>147</v>
      </c>
      <c r="BM167" s="227" t="s">
        <v>180</v>
      </c>
    </row>
    <row r="168" s="13" customFormat="1">
      <c r="A168" s="13"/>
      <c r="B168" s="229"/>
      <c r="C168" s="230"/>
      <c r="D168" s="231" t="s">
        <v>150</v>
      </c>
      <c r="E168" s="232" t="s">
        <v>1</v>
      </c>
      <c r="F168" s="233" t="s">
        <v>175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150</v>
      </c>
      <c r="AU168" s="239" t="s">
        <v>148</v>
      </c>
      <c r="AV168" s="13" t="s">
        <v>81</v>
      </c>
      <c r="AW168" s="13" t="s">
        <v>30</v>
      </c>
      <c r="AX168" s="13" t="s">
        <v>73</v>
      </c>
      <c r="AY168" s="239" t="s">
        <v>140</v>
      </c>
    </row>
    <row r="169" s="14" customFormat="1">
      <c r="A169" s="14"/>
      <c r="B169" s="240"/>
      <c r="C169" s="241"/>
      <c r="D169" s="231" t="s">
        <v>150</v>
      </c>
      <c r="E169" s="242" t="s">
        <v>1</v>
      </c>
      <c r="F169" s="243" t="s">
        <v>170</v>
      </c>
      <c r="G169" s="241"/>
      <c r="H169" s="244">
        <v>5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150</v>
      </c>
      <c r="AU169" s="250" t="s">
        <v>148</v>
      </c>
      <c r="AV169" s="14" t="s">
        <v>148</v>
      </c>
      <c r="AW169" s="14" t="s">
        <v>30</v>
      </c>
      <c r="AX169" s="14" t="s">
        <v>81</v>
      </c>
      <c r="AY169" s="250" t="s">
        <v>140</v>
      </c>
    </row>
    <row r="170" s="2" customFormat="1" ht="24.15" customHeight="1">
      <c r="A170" s="38"/>
      <c r="B170" s="39"/>
      <c r="C170" s="215" t="s">
        <v>176</v>
      </c>
      <c r="D170" s="215" t="s">
        <v>143</v>
      </c>
      <c r="E170" s="216" t="s">
        <v>181</v>
      </c>
      <c r="F170" s="217" t="s">
        <v>182</v>
      </c>
      <c r="G170" s="218" t="s">
        <v>146</v>
      </c>
      <c r="H170" s="219">
        <v>10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0.25364999999999999</v>
      </c>
      <c r="R170" s="225">
        <f>Q170*H170</f>
        <v>2.5364999999999998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147</v>
      </c>
      <c r="AT170" s="227" t="s">
        <v>143</v>
      </c>
      <c r="AU170" s="227" t="s">
        <v>148</v>
      </c>
      <c r="AY170" s="17" t="s">
        <v>140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148</v>
      </c>
      <c r="BK170" s="228">
        <f>ROUND(I170*H170,2)</f>
        <v>0</v>
      </c>
      <c r="BL170" s="17" t="s">
        <v>147</v>
      </c>
      <c r="BM170" s="227" t="s">
        <v>183</v>
      </c>
    </row>
    <row r="171" s="13" customFormat="1">
      <c r="A171" s="13"/>
      <c r="B171" s="229"/>
      <c r="C171" s="230"/>
      <c r="D171" s="231" t="s">
        <v>150</v>
      </c>
      <c r="E171" s="232" t="s">
        <v>1</v>
      </c>
      <c r="F171" s="233" t="s">
        <v>184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150</v>
      </c>
      <c r="AU171" s="239" t="s">
        <v>148</v>
      </c>
      <c r="AV171" s="13" t="s">
        <v>81</v>
      </c>
      <c r="AW171" s="13" t="s">
        <v>30</v>
      </c>
      <c r="AX171" s="13" t="s">
        <v>73</v>
      </c>
      <c r="AY171" s="239" t="s">
        <v>140</v>
      </c>
    </row>
    <row r="172" s="14" customFormat="1">
      <c r="A172" s="14"/>
      <c r="B172" s="240"/>
      <c r="C172" s="241"/>
      <c r="D172" s="231" t="s">
        <v>150</v>
      </c>
      <c r="E172" s="242" t="s">
        <v>1</v>
      </c>
      <c r="F172" s="243" t="s">
        <v>185</v>
      </c>
      <c r="G172" s="241"/>
      <c r="H172" s="244">
        <v>2.5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150</v>
      </c>
      <c r="AU172" s="250" t="s">
        <v>148</v>
      </c>
      <c r="AV172" s="14" t="s">
        <v>148</v>
      </c>
      <c r="AW172" s="14" t="s">
        <v>30</v>
      </c>
      <c r="AX172" s="14" t="s">
        <v>73</v>
      </c>
      <c r="AY172" s="250" t="s">
        <v>140</v>
      </c>
    </row>
    <row r="173" s="13" customFormat="1">
      <c r="A173" s="13"/>
      <c r="B173" s="229"/>
      <c r="C173" s="230"/>
      <c r="D173" s="231" t="s">
        <v>150</v>
      </c>
      <c r="E173" s="232" t="s">
        <v>1</v>
      </c>
      <c r="F173" s="233" t="s">
        <v>186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150</v>
      </c>
      <c r="AU173" s="239" t="s">
        <v>148</v>
      </c>
      <c r="AV173" s="13" t="s">
        <v>81</v>
      </c>
      <c r="AW173" s="13" t="s">
        <v>30</v>
      </c>
      <c r="AX173" s="13" t="s">
        <v>73</v>
      </c>
      <c r="AY173" s="239" t="s">
        <v>140</v>
      </c>
    </row>
    <row r="174" s="14" customFormat="1">
      <c r="A174" s="14"/>
      <c r="B174" s="240"/>
      <c r="C174" s="241"/>
      <c r="D174" s="231" t="s">
        <v>150</v>
      </c>
      <c r="E174" s="242" t="s">
        <v>1</v>
      </c>
      <c r="F174" s="243" t="s">
        <v>187</v>
      </c>
      <c r="G174" s="241"/>
      <c r="H174" s="244">
        <v>7.5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150</v>
      </c>
      <c r="AU174" s="250" t="s">
        <v>148</v>
      </c>
      <c r="AV174" s="14" t="s">
        <v>148</v>
      </c>
      <c r="AW174" s="14" t="s">
        <v>30</v>
      </c>
      <c r="AX174" s="14" t="s">
        <v>73</v>
      </c>
      <c r="AY174" s="250" t="s">
        <v>140</v>
      </c>
    </row>
    <row r="175" s="15" customFormat="1">
      <c r="A175" s="15"/>
      <c r="B175" s="262"/>
      <c r="C175" s="263"/>
      <c r="D175" s="231" t="s">
        <v>150</v>
      </c>
      <c r="E175" s="264" t="s">
        <v>1</v>
      </c>
      <c r="F175" s="265" t="s">
        <v>188</v>
      </c>
      <c r="G175" s="263"/>
      <c r="H175" s="266">
        <v>10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2" t="s">
        <v>150</v>
      </c>
      <c r="AU175" s="272" t="s">
        <v>148</v>
      </c>
      <c r="AV175" s="15" t="s">
        <v>147</v>
      </c>
      <c r="AW175" s="15" t="s">
        <v>30</v>
      </c>
      <c r="AX175" s="15" t="s">
        <v>81</v>
      </c>
      <c r="AY175" s="272" t="s">
        <v>140</v>
      </c>
    </row>
    <row r="176" s="2" customFormat="1" ht="24.15" customHeight="1">
      <c r="A176" s="38"/>
      <c r="B176" s="39"/>
      <c r="C176" s="215" t="s">
        <v>189</v>
      </c>
      <c r="D176" s="215" t="s">
        <v>143</v>
      </c>
      <c r="E176" s="216" t="s">
        <v>190</v>
      </c>
      <c r="F176" s="217" t="s">
        <v>191</v>
      </c>
      <c r="G176" s="218" t="s">
        <v>146</v>
      </c>
      <c r="H176" s="219">
        <v>1.3999999999999999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39</v>
      </c>
      <c r="O176" s="91"/>
      <c r="P176" s="225">
        <f>O176*H176</f>
        <v>0</v>
      </c>
      <c r="Q176" s="225">
        <v>0.079210000000000003</v>
      </c>
      <c r="R176" s="225">
        <f>Q176*H176</f>
        <v>0.11089399999999999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147</v>
      </c>
      <c r="AT176" s="227" t="s">
        <v>143</v>
      </c>
      <c r="AU176" s="227" t="s">
        <v>148</v>
      </c>
      <c r="AY176" s="17" t="s">
        <v>140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148</v>
      </c>
      <c r="BK176" s="228">
        <f>ROUND(I176*H176,2)</f>
        <v>0</v>
      </c>
      <c r="BL176" s="17" t="s">
        <v>147</v>
      </c>
      <c r="BM176" s="227" t="s">
        <v>192</v>
      </c>
    </row>
    <row r="177" s="13" customFormat="1">
      <c r="A177" s="13"/>
      <c r="B177" s="229"/>
      <c r="C177" s="230"/>
      <c r="D177" s="231" t="s">
        <v>150</v>
      </c>
      <c r="E177" s="232" t="s">
        <v>1</v>
      </c>
      <c r="F177" s="233" t="s">
        <v>193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150</v>
      </c>
      <c r="AU177" s="239" t="s">
        <v>148</v>
      </c>
      <c r="AV177" s="13" t="s">
        <v>81</v>
      </c>
      <c r="AW177" s="13" t="s">
        <v>30</v>
      </c>
      <c r="AX177" s="13" t="s">
        <v>73</v>
      </c>
      <c r="AY177" s="239" t="s">
        <v>140</v>
      </c>
    </row>
    <row r="178" s="14" customFormat="1">
      <c r="A178" s="14"/>
      <c r="B178" s="240"/>
      <c r="C178" s="241"/>
      <c r="D178" s="231" t="s">
        <v>150</v>
      </c>
      <c r="E178" s="242" t="s">
        <v>1</v>
      </c>
      <c r="F178" s="243" t="s">
        <v>194</v>
      </c>
      <c r="G178" s="241"/>
      <c r="H178" s="244">
        <v>1.3999999999999999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150</v>
      </c>
      <c r="AU178" s="250" t="s">
        <v>148</v>
      </c>
      <c r="AV178" s="14" t="s">
        <v>148</v>
      </c>
      <c r="AW178" s="14" t="s">
        <v>30</v>
      </c>
      <c r="AX178" s="14" t="s">
        <v>81</v>
      </c>
      <c r="AY178" s="250" t="s">
        <v>140</v>
      </c>
    </row>
    <row r="179" s="2" customFormat="1" ht="24.15" customHeight="1">
      <c r="A179" s="38"/>
      <c r="B179" s="39"/>
      <c r="C179" s="215" t="s">
        <v>162</v>
      </c>
      <c r="D179" s="215" t="s">
        <v>143</v>
      </c>
      <c r="E179" s="216" t="s">
        <v>195</v>
      </c>
      <c r="F179" s="217" t="s">
        <v>196</v>
      </c>
      <c r="G179" s="218" t="s">
        <v>197</v>
      </c>
      <c r="H179" s="219">
        <v>12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39</v>
      </c>
      <c r="O179" s="91"/>
      <c r="P179" s="225">
        <f>O179*H179</f>
        <v>0</v>
      </c>
      <c r="Q179" s="225">
        <v>0.00012999999999999999</v>
      </c>
      <c r="R179" s="225">
        <f>Q179*H179</f>
        <v>0.0015599999999999998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147</v>
      </c>
      <c r="AT179" s="227" t="s">
        <v>143</v>
      </c>
      <c r="AU179" s="227" t="s">
        <v>148</v>
      </c>
      <c r="AY179" s="17" t="s">
        <v>140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148</v>
      </c>
      <c r="BK179" s="228">
        <f>ROUND(I179*H179,2)</f>
        <v>0</v>
      </c>
      <c r="BL179" s="17" t="s">
        <v>147</v>
      </c>
      <c r="BM179" s="227" t="s">
        <v>198</v>
      </c>
    </row>
    <row r="180" s="14" customFormat="1">
      <c r="A180" s="14"/>
      <c r="B180" s="240"/>
      <c r="C180" s="241"/>
      <c r="D180" s="231" t="s">
        <v>150</v>
      </c>
      <c r="E180" s="242" t="s">
        <v>1</v>
      </c>
      <c r="F180" s="243" t="s">
        <v>8</v>
      </c>
      <c r="G180" s="241"/>
      <c r="H180" s="244">
        <v>12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150</v>
      </c>
      <c r="AU180" s="250" t="s">
        <v>148</v>
      </c>
      <c r="AV180" s="14" t="s">
        <v>148</v>
      </c>
      <c r="AW180" s="14" t="s">
        <v>30</v>
      </c>
      <c r="AX180" s="14" t="s">
        <v>81</v>
      </c>
      <c r="AY180" s="250" t="s">
        <v>140</v>
      </c>
    </row>
    <row r="181" s="2" customFormat="1" ht="24.15" customHeight="1">
      <c r="A181" s="38"/>
      <c r="B181" s="39"/>
      <c r="C181" s="215" t="s">
        <v>199</v>
      </c>
      <c r="D181" s="215" t="s">
        <v>143</v>
      </c>
      <c r="E181" s="216" t="s">
        <v>200</v>
      </c>
      <c r="F181" s="217" t="s">
        <v>201</v>
      </c>
      <c r="G181" s="218" t="s">
        <v>146</v>
      </c>
      <c r="H181" s="219">
        <v>1.5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39</v>
      </c>
      <c r="O181" s="91"/>
      <c r="P181" s="225">
        <f>O181*H181</f>
        <v>0</v>
      </c>
      <c r="Q181" s="225">
        <v>0.06232</v>
      </c>
      <c r="R181" s="225">
        <f>Q181*H181</f>
        <v>0.093480000000000008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147</v>
      </c>
      <c r="AT181" s="227" t="s">
        <v>143</v>
      </c>
      <c r="AU181" s="227" t="s">
        <v>148</v>
      </c>
      <c r="AY181" s="17" t="s">
        <v>140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148</v>
      </c>
      <c r="BK181" s="228">
        <f>ROUND(I181*H181,2)</f>
        <v>0</v>
      </c>
      <c r="BL181" s="17" t="s">
        <v>147</v>
      </c>
      <c r="BM181" s="227" t="s">
        <v>202</v>
      </c>
    </row>
    <row r="182" s="14" customFormat="1">
      <c r="A182" s="14"/>
      <c r="B182" s="240"/>
      <c r="C182" s="241"/>
      <c r="D182" s="231" t="s">
        <v>150</v>
      </c>
      <c r="E182" s="242" t="s">
        <v>1</v>
      </c>
      <c r="F182" s="243" t="s">
        <v>203</v>
      </c>
      <c r="G182" s="241"/>
      <c r="H182" s="244">
        <v>1.5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150</v>
      </c>
      <c r="AU182" s="250" t="s">
        <v>148</v>
      </c>
      <c r="AV182" s="14" t="s">
        <v>148</v>
      </c>
      <c r="AW182" s="14" t="s">
        <v>30</v>
      </c>
      <c r="AX182" s="14" t="s">
        <v>81</v>
      </c>
      <c r="AY182" s="250" t="s">
        <v>140</v>
      </c>
    </row>
    <row r="183" s="12" customFormat="1" ht="22.8" customHeight="1">
      <c r="A183" s="12"/>
      <c r="B183" s="199"/>
      <c r="C183" s="200"/>
      <c r="D183" s="201" t="s">
        <v>72</v>
      </c>
      <c r="E183" s="213" t="s">
        <v>176</v>
      </c>
      <c r="F183" s="213" t="s">
        <v>204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SUM(P184:P329)</f>
        <v>0</v>
      </c>
      <c r="Q183" s="207"/>
      <c r="R183" s="208">
        <f>SUM(R184:R329)</f>
        <v>4.2921707600000003</v>
      </c>
      <c r="S183" s="207"/>
      <c r="T183" s="209">
        <f>SUM(T184:T329)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81</v>
      </c>
      <c r="AT183" s="211" t="s">
        <v>72</v>
      </c>
      <c r="AU183" s="211" t="s">
        <v>81</v>
      </c>
      <c r="AY183" s="210" t="s">
        <v>140</v>
      </c>
      <c r="BK183" s="212">
        <f>SUM(BK184:BK329)</f>
        <v>0</v>
      </c>
    </row>
    <row r="184" s="2" customFormat="1" ht="24.15" customHeight="1">
      <c r="A184" s="38"/>
      <c r="B184" s="39"/>
      <c r="C184" s="215" t="s">
        <v>205</v>
      </c>
      <c r="D184" s="215" t="s">
        <v>143</v>
      </c>
      <c r="E184" s="216" t="s">
        <v>206</v>
      </c>
      <c r="F184" s="217" t="s">
        <v>207</v>
      </c>
      <c r="G184" s="218" t="s">
        <v>146</v>
      </c>
      <c r="H184" s="219">
        <v>0.46000000000000002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39</v>
      </c>
      <c r="O184" s="91"/>
      <c r="P184" s="225">
        <f>O184*H184</f>
        <v>0</v>
      </c>
      <c r="Q184" s="225">
        <v>0.0073499999999999998</v>
      </c>
      <c r="R184" s="225">
        <f>Q184*H184</f>
        <v>0.0033809999999999999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147</v>
      </c>
      <c r="AT184" s="227" t="s">
        <v>143</v>
      </c>
      <c r="AU184" s="227" t="s">
        <v>148</v>
      </c>
      <c r="AY184" s="17" t="s">
        <v>140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148</v>
      </c>
      <c r="BK184" s="228">
        <f>ROUND(I184*H184,2)</f>
        <v>0</v>
      </c>
      <c r="BL184" s="17" t="s">
        <v>147</v>
      </c>
      <c r="BM184" s="227" t="s">
        <v>208</v>
      </c>
    </row>
    <row r="185" s="13" customFormat="1">
      <c r="A185" s="13"/>
      <c r="B185" s="229"/>
      <c r="C185" s="230"/>
      <c r="D185" s="231" t="s">
        <v>150</v>
      </c>
      <c r="E185" s="232" t="s">
        <v>1</v>
      </c>
      <c r="F185" s="233" t="s">
        <v>209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150</v>
      </c>
      <c r="AU185" s="239" t="s">
        <v>148</v>
      </c>
      <c r="AV185" s="13" t="s">
        <v>81</v>
      </c>
      <c r="AW185" s="13" t="s">
        <v>30</v>
      </c>
      <c r="AX185" s="13" t="s">
        <v>73</v>
      </c>
      <c r="AY185" s="239" t="s">
        <v>140</v>
      </c>
    </row>
    <row r="186" s="14" customFormat="1">
      <c r="A186" s="14"/>
      <c r="B186" s="240"/>
      <c r="C186" s="241"/>
      <c r="D186" s="231" t="s">
        <v>150</v>
      </c>
      <c r="E186" s="242" t="s">
        <v>1</v>
      </c>
      <c r="F186" s="243" t="s">
        <v>210</v>
      </c>
      <c r="G186" s="241"/>
      <c r="H186" s="244">
        <v>0.46000000000000002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150</v>
      </c>
      <c r="AU186" s="250" t="s">
        <v>148</v>
      </c>
      <c r="AV186" s="14" t="s">
        <v>148</v>
      </c>
      <c r="AW186" s="14" t="s">
        <v>30</v>
      </c>
      <c r="AX186" s="14" t="s">
        <v>73</v>
      </c>
      <c r="AY186" s="250" t="s">
        <v>140</v>
      </c>
    </row>
    <row r="187" s="15" customFormat="1">
      <c r="A187" s="15"/>
      <c r="B187" s="262"/>
      <c r="C187" s="263"/>
      <c r="D187" s="231" t="s">
        <v>150</v>
      </c>
      <c r="E187" s="264" t="s">
        <v>1</v>
      </c>
      <c r="F187" s="265" t="s">
        <v>188</v>
      </c>
      <c r="G187" s="263"/>
      <c r="H187" s="266">
        <v>0.46000000000000002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2" t="s">
        <v>150</v>
      </c>
      <c r="AU187" s="272" t="s">
        <v>148</v>
      </c>
      <c r="AV187" s="15" t="s">
        <v>147</v>
      </c>
      <c r="AW187" s="15" t="s">
        <v>30</v>
      </c>
      <c r="AX187" s="15" t="s">
        <v>81</v>
      </c>
      <c r="AY187" s="272" t="s">
        <v>140</v>
      </c>
    </row>
    <row r="188" s="2" customFormat="1" ht="24.15" customHeight="1">
      <c r="A188" s="38"/>
      <c r="B188" s="39"/>
      <c r="C188" s="215" t="s">
        <v>211</v>
      </c>
      <c r="D188" s="215" t="s">
        <v>143</v>
      </c>
      <c r="E188" s="216" t="s">
        <v>212</v>
      </c>
      <c r="F188" s="217" t="s">
        <v>213</v>
      </c>
      <c r="G188" s="218" t="s">
        <v>146</v>
      </c>
      <c r="H188" s="219">
        <v>69.905000000000001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39</v>
      </c>
      <c r="O188" s="91"/>
      <c r="P188" s="225">
        <f>O188*H188</f>
        <v>0</v>
      </c>
      <c r="Q188" s="225">
        <v>0.00025999999999999998</v>
      </c>
      <c r="R188" s="225">
        <f>Q188*H188</f>
        <v>0.018175299999999998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147</v>
      </c>
      <c r="AT188" s="227" t="s">
        <v>143</v>
      </c>
      <c r="AU188" s="227" t="s">
        <v>148</v>
      </c>
      <c r="AY188" s="17" t="s">
        <v>140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148</v>
      </c>
      <c r="BK188" s="228">
        <f>ROUND(I188*H188,2)</f>
        <v>0</v>
      </c>
      <c r="BL188" s="17" t="s">
        <v>147</v>
      </c>
      <c r="BM188" s="227" t="s">
        <v>214</v>
      </c>
    </row>
    <row r="189" s="13" customFormat="1">
      <c r="A189" s="13"/>
      <c r="B189" s="229"/>
      <c r="C189" s="230"/>
      <c r="D189" s="231" t="s">
        <v>150</v>
      </c>
      <c r="E189" s="232" t="s">
        <v>1</v>
      </c>
      <c r="F189" s="233" t="s">
        <v>215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150</v>
      </c>
      <c r="AU189" s="239" t="s">
        <v>148</v>
      </c>
      <c r="AV189" s="13" t="s">
        <v>81</v>
      </c>
      <c r="AW189" s="13" t="s">
        <v>30</v>
      </c>
      <c r="AX189" s="13" t="s">
        <v>73</v>
      </c>
      <c r="AY189" s="239" t="s">
        <v>140</v>
      </c>
    </row>
    <row r="190" s="14" customFormat="1">
      <c r="A190" s="14"/>
      <c r="B190" s="240"/>
      <c r="C190" s="241"/>
      <c r="D190" s="231" t="s">
        <v>150</v>
      </c>
      <c r="E190" s="242" t="s">
        <v>1</v>
      </c>
      <c r="F190" s="243" t="s">
        <v>216</v>
      </c>
      <c r="G190" s="241"/>
      <c r="H190" s="244">
        <v>10.028000000000001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150</v>
      </c>
      <c r="AU190" s="250" t="s">
        <v>148</v>
      </c>
      <c r="AV190" s="14" t="s">
        <v>148</v>
      </c>
      <c r="AW190" s="14" t="s">
        <v>30</v>
      </c>
      <c r="AX190" s="14" t="s">
        <v>73</v>
      </c>
      <c r="AY190" s="250" t="s">
        <v>140</v>
      </c>
    </row>
    <row r="191" s="13" customFormat="1">
      <c r="A191" s="13"/>
      <c r="B191" s="229"/>
      <c r="C191" s="230"/>
      <c r="D191" s="231" t="s">
        <v>150</v>
      </c>
      <c r="E191" s="232" t="s">
        <v>1</v>
      </c>
      <c r="F191" s="233" t="s">
        <v>217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150</v>
      </c>
      <c r="AU191" s="239" t="s">
        <v>148</v>
      </c>
      <c r="AV191" s="13" t="s">
        <v>81</v>
      </c>
      <c r="AW191" s="13" t="s">
        <v>30</v>
      </c>
      <c r="AX191" s="13" t="s">
        <v>73</v>
      </c>
      <c r="AY191" s="239" t="s">
        <v>140</v>
      </c>
    </row>
    <row r="192" s="14" customFormat="1">
      <c r="A192" s="14"/>
      <c r="B192" s="240"/>
      <c r="C192" s="241"/>
      <c r="D192" s="231" t="s">
        <v>150</v>
      </c>
      <c r="E192" s="242" t="s">
        <v>1</v>
      </c>
      <c r="F192" s="243" t="s">
        <v>218</v>
      </c>
      <c r="G192" s="241"/>
      <c r="H192" s="244">
        <v>2.04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150</v>
      </c>
      <c r="AU192" s="250" t="s">
        <v>148</v>
      </c>
      <c r="AV192" s="14" t="s">
        <v>148</v>
      </c>
      <c r="AW192" s="14" t="s">
        <v>30</v>
      </c>
      <c r="AX192" s="14" t="s">
        <v>73</v>
      </c>
      <c r="AY192" s="250" t="s">
        <v>140</v>
      </c>
    </row>
    <row r="193" s="13" customFormat="1">
      <c r="A193" s="13"/>
      <c r="B193" s="229"/>
      <c r="C193" s="230"/>
      <c r="D193" s="231" t="s">
        <v>150</v>
      </c>
      <c r="E193" s="232" t="s">
        <v>1</v>
      </c>
      <c r="F193" s="233" t="s">
        <v>219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150</v>
      </c>
      <c r="AU193" s="239" t="s">
        <v>148</v>
      </c>
      <c r="AV193" s="13" t="s">
        <v>81</v>
      </c>
      <c r="AW193" s="13" t="s">
        <v>30</v>
      </c>
      <c r="AX193" s="13" t="s">
        <v>73</v>
      </c>
      <c r="AY193" s="239" t="s">
        <v>140</v>
      </c>
    </row>
    <row r="194" s="14" customFormat="1">
      <c r="A194" s="14"/>
      <c r="B194" s="240"/>
      <c r="C194" s="241"/>
      <c r="D194" s="231" t="s">
        <v>150</v>
      </c>
      <c r="E194" s="242" t="s">
        <v>1</v>
      </c>
      <c r="F194" s="243" t="s">
        <v>220</v>
      </c>
      <c r="G194" s="241"/>
      <c r="H194" s="244">
        <v>1.1719999999999999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150</v>
      </c>
      <c r="AU194" s="250" t="s">
        <v>148</v>
      </c>
      <c r="AV194" s="14" t="s">
        <v>148</v>
      </c>
      <c r="AW194" s="14" t="s">
        <v>30</v>
      </c>
      <c r="AX194" s="14" t="s">
        <v>73</v>
      </c>
      <c r="AY194" s="250" t="s">
        <v>140</v>
      </c>
    </row>
    <row r="195" s="13" customFormat="1">
      <c r="A195" s="13"/>
      <c r="B195" s="229"/>
      <c r="C195" s="230"/>
      <c r="D195" s="231" t="s">
        <v>150</v>
      </c>
      <c r="E195" s="232" t="s">
        <v>1</v>
      </c>
      <c r="F195" s="233" t="s">
        <v>221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150</v>
      </c>
      <c r="AU195" s="239" t="s">
        <v>148</v>
      </c>
      <c r="AV195" s="13" t="s">
        <v>81</v>
      </c>
      <c r="AW195" s="13" t="s">
        <v>30</v>
      </c>
      <c r="AX195" s="13" t="s">
        <v>73</v>
      </c>
      <c r="AY195" s="239" t="s">
        <v>140</v>
      </c>
    </row>
    <row r="196" s="14" customFormat="1">
      <c r="A196" s="14"/>
      <c r="B196" s="240"/>
      <c r="C196" s="241"/>
      <c r="D196" s="231" t="s">
        <v>150</v>
      </c>
      <c r="E196" s="242" t="s">
        <v>1</v>
      </c>
      <c r="F196" s="243" t="s">
        <v>222</v>
      </c>
      <c r="G196" s="241"/>
      <c r="H196" s="244">
        <v>7.423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150</v>
      </c>
      <c r="AU196" s="250" t="s">
        <v>148</v>
      </c>
      <c r="AV196" s="14" t="s">
        <v>148</v>
      </c>
      <c r="AW196" s="14" t="s">
        <v>30</v>
      </c>
      <c r="AX196" s="14" t="s">
        <v>73</v>
      </c>
      <c r="AY196" s="250" t="s">
        <v>140</v>
      </c>
    </row>
    <row r="197" s="13" customFormat="1">
      <c r="A197" s="13"/>
      <c r="B197" s="229"/>
      <c r="C197" s="230"/>
      <c r="D197" s="231" t="s">
        <v>150</v>
      </c>
      <c r="E197" s="232" t="s">
        <v>1</v>
      </c>
      <c r="F197" s="233" t="s">
        <v>223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150</v>
      </c>
      <c r="AU197" s="239" t="s">
        <v>148</v>
      </c>
      <c r="AV197" s="13" t="s">
        <v>81</v>
      </c>
      <c r="AW197" s="13" t="s">
        <v>30</v>
      </c>
      <c r="AX197" s="13" t="s">
        <v>73</v>
      </c>
      <c r="AY197" s="239" t="s">
        <v>140</v>
      </c>
    </row>
    <row r="198" s="14" customFormat="1">
      <c r="A198" s="14"/>
      <c r="B198" s="240"/>
      <c r="C198" s="241"/>
      <c r="D198" s="231" t="s">
        <v>150</v>
      </c>
      <c r="E198" s="242" t="s">
        <v>1</v>
      </c>
      <c r="F198" s="243" t="s">
        <v>224</v>
      </c>
      <c r="G198" s="241"/>
      <c r="H198" s="244">
        <v>26.372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150</v>
      </c>
      <c r="AU198" s="250" t="s">
        <v>148</v>
      </c>
      <c r="AV198" s="14" t="s">
        <v>148</v>
      </c>
      <c r="AW198" s="14" t="s">
        <v>30</v>
      </c>
      <c r="AX198" s="14" t="s">
        <v>73</v>
      </c>
      <c r="AY198" s="250" t="s">
        <v>140</v>
      </c>
    </row>
    <row r="199" s="13" customFormat="1">
      <c r="A199" s="13"/>
      <c r="B199" s="229"/>
      <c r="C199" s="230"/>
      <c r="D199" s="231" t="s">
        <v>150</v>
      </c>
      <c r="E199" s="232" t="s">
        <v>1</v>
      </c>
      <c r="F199" s="233" t="s">
        <v>225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150</v>
      </c>
      <c r="AU199" s="239" t="s">
        <v>148</v>
      </c>
      <c r="AV199" s="13" t="s">
        <v>81</v>
      </c>
      <c r="AW199" s="13" t="s">
        <v>30</v>
      </c>
      <c r="AX199" s="13" t="s">
        <v>73</v>
      </c>
      <c r="AY199" s="239" t="s">
        <v>140</v>
      </c>
    </row>
    <row r="200" s="14" customFormat="1">
      <c r="A200" s="14"/>
      <c r="B200" s="240"/>
      <c r="C200" s="241"/>
      <c r="D200" s="231" t="s">
        <v>150</v>
      </c>
      <c r="E200" s="242" t="s">
        <v>1</v>
      </c>
      <c r="F200" s="243" t="s">
        <v>226</v>
      </c>
      <c r="G200" s="241"/>
      <c r="H200" s="244">
        <v>22.870000000000001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150</v>
      </c>
      <c r="AU200" s="250" t="s">
        <v>148</v>
      </c>
      <c r="AV200" s="14" t="s">
        <v>148</v>
      </c>
      <c r="AW200" s="14" t="s">
        <v>30</v>
      </c>
      <c r="AX200" s="14" t="s">
        <v>73</v>
      </c>
      <c r="AY200" s="250" t="s">
        <v>140</v>
      </c>
    </row>
    <row r="201" s="15" customFormat="1">
      <c r="A201" s="15"/>
      <c r="B201" s="262"/>
      <c r="C201" s="263"/>
      <c r="D201" s="231" t="s">
        <v>150</v>
      </c>
      <c r="E201" s="264" t="s">
        <v>1</v>
      </c>
      <c r="F201" s="265" t="s">
        <v>188</v>
      </c>
      <c r="G201" s="263"/>
      <c r="H201" s="266">
        <v>69.905000000000001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2" t="s">
        <v>150</v>
      </c>
      <c r="AU201" s="272" t="s">
        <v>148</v>
      </c>
      <c r="AV201" s="15" t="s">
        <v>147</v>
      </c>
      <c r="AW201" s="15" t="s">
        <v>30</v>
      </c>
      <c r="AX201" s="15" t="s">
        <v>81</v>
      </c>
      <c r="AY201" s="272" t="s">
        <v>140</v>
      </c>
    </row>
    <row r="202" s="2" customFormat="1" ht="24.15" customHeight="1">
      <c r="A202" s="38"/>
      <c r="B202" s="39"/>
      <c r="C202" s="215" t="s">
        <v>8</v>
      </c>
      <c r="D202" s="215" t="s">
        <v>143</v>
      </c>
      <c r="E202" s="216" t="s">
        <v>227</v>
      </c>
      <c r="F202" s="217" t="s">
        <v>228</v>
      </c>
      <c r="G202" s="218" t="s">
        <v>146</v>
      </c>
      <c r="H202" s="219">
        <v>69.905000000000001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0.0040000000000000001</v>
      </c>
      <c r="R202" s="225">
        <f>Q202*H202</f>
        <v>0.27962000000000004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147</v>
      </c>
      <c r="AT202" s="227" t="s">
        <v>143</v>
      </c>
      <c r="AU202" s="227" t="s">
        <v>148</v>
      </c>
      <c r="AY202" s="17" t="s">
        <v>140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148</v>
      </c>
      <c r="BK202" s="228">
        <f>ROUND(I202*H202,2)</f>
        <v>0</v>
      </c>
      <c r="BL202" s="17" t="s">
        <v>147</v>
      </c>
      <c r="BM202" s="227" t="s">
        <v>229</v>
      </c>
    </row>
    <row r="203" s="13" customFormat="1">
      <c r="A203" s="13"/>
      <c r="B203" s="229"/>
      <c r="C203" s="230"/>
      <c r="D203" s="231" t="s">
        <v>150</v>
      </c>
      <c r="E203" s="232" t="s">
        <v>1</v>
      </c>
      <c r="F203" s="233" t="s">
        <v>215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150</v>
      </c>
      <c r="AU203" s="239" t="s">
        <v>148</v>
      </c>
      <c r="AV203" s="13" t="s">
        <v>81</v>
      </c>
      <c r="AW203" s="13" t="s">
        <v>30</v>
      </c>
      <c r="AX203" s="13" t="s">
        <v>73</v>
      </c>
      <c r="AY203" s="239" t="s">
        <v>140</v>
      </c>
    </row>
    <row r="204" s="14" customFormat="1">
      <c r="A204" s="14"/>
      <c r="B204" s="240"/>
      <c r="C204" s="241"/>
      <c r="D204" s="231" t="s">
        <v>150</v>
      </c>
      <c r="E204" s="242" t="s">
        <v>1</v>
      </c>
      <c r="F204" s="243" t="s">
        <v>216</v>
      </c>
      <c r="G204" s="241"/>
      <c r="H204" s="244">
        <v>10.028000000000001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150</v>
      </c>
      <c r="AU204" s="250" t="s">
        <v>148</v>
      </c>
      <c r="AV204" s="14" t="s">
        <v>148</v>
      </c>
      <c r="AW204" s="14" t="s">
        <v>30</v>
      </c>
      <c r="AX204" s="14" t="s">
        <v>73</v>
      </c>
      <c r="AY204" s="250" t="s">
        <v>140</v>
      </c>
    </row>
    <row r="205" s="13" customFormat="1">
      <c r="A205" s="13"/>
      <c r="B205" s="229"/>
      <c r="C205" s="230"/>
      <c r="D205" s="231" t="s">
        <v>150</v>
      </c>
      <c r="E205" s="232" t="s">
        <v>1</v>
      </c>
      <c r="F205" s="233" t="s">
        <v>217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150</v>
      </c>
      <c r="AU205" s="239" t="s">
        <v>148</v>
      </c>
      <c r="AV205" s="13" t="s">
        <v>81</v>
      </c>
      <c r="AW205" s="13" t="s">
        <v>30</v>
      </c>
      <c r="AX205" s="13" t="s">
        <v>73</v>
      </c>
      <c r="AY205" s="239" t="s">
        <v>140</v>
      </c>
    </row>
    <row r="206" s="14" customFormat="1">
      <c r="A206" s="14"/>
      <c r="B206" s="240"/>
      <c r="C206" s="241"/>
      <c r="D206" s="231" t="s">
        <v>150</v>
      </c>
      <c r="E206" s="242" t="s">
        <v>1</v>
      </c>
      <c r="F206" s="243" t="s">
        <v>218</v>
      </c>
      <c r="G206" s="241"/>
      <c r="H206" s="244">
        <v>2.04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150</v>
      </c>
      <c r="AU206" s="250" t="s">
        <v>148</v>
      </c>
      <c r="AV206" s="14" t="s">
        <v>148</v>
      </c>
      <c r="AW206" s="14" t="s">
        <v>30</v>
      </c>
      <c r="AX206" s="14" t="s">
        <v>73</v>
      </c>
      <c r="AY206" s="250" t="s">
        <v>140</v>
      </c>
    </row>
    <row r="207" s="13" customFormat="1">
      <c r="A207" s="13"/>
      <c r="B207" s="229"/>
      <c r="C207" s="230"/>
      <c r="D207" s="231" t="s">
        <v>150</v>
      </c>
      <c r="E207" s="232" t="s">
        <v>1</v>
      </c>
      <c r="F207" s="233" t="s">
        <v>219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150</v>
      </c>
      <c r="AU207" s="239" t="s">
        <v>148</v>
      </c>
      <c r="AV207" s="13" t="s">
        <v>81</v>
      </c>
      <c r="AW207" s="13" t="s">
        <v>30</v>
      </c>
      <c r="AX207" s="13" t="s">
        <v>73</v>
      </c>
      <c r="AY207" s="239" t="s">
        <v>140</v>
      </c>
    </row>
    <row r="208" s="14" customFormat="1">
      <c r="A208" s="14"/>
      <c r="B208" s="240"/>
      <c r="C208" s="241"/>
      <c r="D208" s="231" t="s">
        <v>150</v>
      </c>
      <c r="E208" s="242" t="s">
        <v>1</v>
      </c>
      <c r="F208" s="243" t="s">
        <v>220</v>
      </c>
      <c r="G208" s="241"/>
      <c r="H208" s="244">
        <v>1.1719999999999999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150</v>
      </c>
      <c r="AU208" s="250" t="s">
        <v>148</v>
      </c>
      <c r="AV208" s="14" t="s">
        <v>148</v>
      </c>
      <c r="AW208" s="14" t="s">
        <v>30</v>
      </c>
      <c r="AX208" s="14" t="s">
        <v>73</v>
      </c>
      <c r="AY208" s="250" t="s">
        <v>140</v>
      </c>
    </row>
    <row r="209" s="13" customFormat="1">
      <c r="A209" s="13"/>
      <c r="B209" s="229"/>
      <c r="C209" s="230"/>
      <c r="D209" s="231" t="s">
        <v>150</v>
      </c>
      <c r="E209" s="232" t="s">
        <v>1</v>
      </c>
      <c r="F209" s="233" t="s">
        <v>221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150</v>
      </c>
      <c r="AU209" s="239" t="s">
        <v>148</v>
      </c>
      <c r="AV209" s="13" t="s">
        <v>81</v>
      </c>
      <c r="AW209" s="13" t="s">
        <v>30</v>
      </c>
      <c r="AX209" s="13" t="s">
        <v>73</v>
      </c>
      <c r="AY209" s="239" t="s">
        <v>140</v>
      </c>
    </row>
    <row r="210" s="14" customFormat="1">
      <c r="A210" s="14"/>
      <c r="B210" s="240"/>
      <c r="C210" s="241"/>
      <c r="D210" s="231" t="s">
        <v>150</v>
      </c>
      <c r="E210" s="242" t="s">
        <v>1</v>
      </c>
      <c r="F210" s="243" t="s">
        <v>222</v>
      </c>
      <c r="G210" s="241"/>
      <c r="H210" s="244">
        <v>7.423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150</v>
      </c>
      <c r="AU210" s="250" t="s">
        <v>148</v>
      </c>
      <c r="AV210" s="14" t="s">
        <v>148</v>
      </c>
      <c r="AW210" s="14" t="s">
        <v>30</v>
      </c>
      <c r="AX210" s="14" t="s">
        <v>73</v>
      </c>
      <c r="AY210" s="250" t="s">
        <v>140</v>
      </c>
    </row>
    <row r="211" s="13" customFormat="1">
      <c r="A211" s="13"/>
      <c r="B211" s="229"/>
      <c r="C211" s="230"/>
      <c r="D211" s="231" t="s">
        <v>150</v>
      </c>
      <c r="E211" s="232" t="s">
        <v>1</v>
      </c>
      <c r="F211" s="233" t="s">
        <v>223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150</v>
      </c>
      <c r="AU211" s="239" t="s">
        <v>148</v>
      </c>
      <c r="AV211" s="13" t="s">
        <v>81</v>
      </c>
      <c r="AW211" s="13" t="s">
        <v>30</v>
      </c>
      <c r="AX211" s="13" t="s">
        <v>73</v>
      </c>
      <c r="AY211" s="239" t="s">
        <v>140</v>
      </c>
    </row>
    <row r="212" s="14" customFormat="1">
      <c r="A212" s="14"/>
      <c r="B212" s="240"/>
      <c r="C212" s="241"/>
      <c r="D212" s="231" t="s">
        <v>150</v>
      </c>
      <c r="E212" s="242" t="s">
        <v>1</v>
      </c>
      <c r="F212" s="243" t="s">
        <v>224</v>
      </c>
      <c r="G212" s="241"/>
      <c r="H212" s="244">
        <v>26.372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150</v>
      </c>
      <c r="AU212" s="250" t="s">
        <v>148</v>
      </c>
      <c r="AV212" s="14" t="s">
        <v>148</v>
      </c>
      <c r="AW212" s="14" t="s">
        <v>30</v>
      </c>
      <c r="AX212" s="14" t="s">
        <v>73</v>
      </c>
      <c r="AY212" s="250" t="s">
        <v>140</v>
      </c>
    </row>
    <row r="213" s="13" customFormat="1">
      <c r="A213" s="13"/>
      <c r="B213" s="229"/>
      <c r="C213" s="230"/>
      <c r="D213" s="231" t="s">
        <v>150</v>
      </c>
      <c r="E213" s="232" t="s">
        <v>1</v>
      </c>
      <c r="F213" s="233" t="s">
        <v>225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150</v>
      </c>
      <c r="AU213" s="239" t="s">
        <v>148</v>
      </c>
      <c r="AV213" s="13" t="s">
        <v>81</v>
      </c>
      <c r="AW213" s="13" t="s">
        <v>30</v>
      </c>
      <c r="AX213" s="13" t="s">
        <v>73</v>
      </c>
      <c r="AY213" s="239" t="s">
        <v>140</v>
      </c>
    </row>
    <row r="214" s="14" customFormat="1">
      <c r="A214" s="14"/>
      <c r="B214" s="240"/>
      <c r="C214" s="241"/>
      <c r="D214" s="231" t="s">
        <v>150</v>
      </c>
      <c r="E214" s="242" t="s">
        <v>1</v>
      </c>
      <c r="F214" s="243" t="s">
        <v>226</v>
      </c>
      <c r="G214" s="241"/>
      <c r="H214" s="244">
        <v>22.870000000000001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150</v>
      </c>
      <c r="AU214" s="250" t="s">
        <v>148</v>
      </c>
      <c r="AV214" s="14" t="s">
        <v>148</v>
      </c>
      <c r="AW214" s="14" t="s">
        <v>30</v>
      </c>
      <c r="AX214" s="14" t="s">
        <v>73</v>
      </c>
      <c r="AY214" s="250" t="s">
        <v>140</v>
      </c>
    </row>
    <row r="215" s="15" customFormat="1">
      <c r="A215" s="15"/>
      <c r="B215" s="262"/>
      <c r="C215" s="263"/>
      <c r="D215" s="231" t="s">
        <v>150</v>
      </c>
      <c r="E215" s="264" t="s">
        <v>1</v>
      </c>
      <c r="F215" s="265" t="s">
        <v>188</v>
      </c>
      <c r="G215" s="263"/>
      <c r="H215" s="266">
        <v>69.905000000000001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2" t="s">
        <v>150</v>
      </c>
      <c r="AU215" s="272" t="s">
        <v>148</v>
      </c>
      <c r="AV215" s="15" t="s">
        <v>147</v>
      </c>
      <c r="AW215" s="15" t="s">
        <v>30</v>
      </c>
      <c r="AX215" s="15" t="s">
        <v>81</v>
      </c>
      <c r="AY215" s="272" t="s">
        <v>140</v>
      </c>
    </row>
    <row r="216" s="2" customFormat="1" ht="24.15" customHeight="1">
      <c r="A216" s="38"/>
      <c r="B216" s="39"/>
      <c r="C216" s="215" t="s">
        <v>230</v>
      </c>
      <c r="D216" s="215" t="s">
        <v>143</v>
      </c>
      <c r="E216" s="216" t="s">
        <v>231</v>
      </c>
      <c r="F216" s="217" t="s">
        <v>232</v>
      </c>
      <c r="G216" s="218" t="s">
        <v>146</v>
      </c>
      <c r="H216" s="219">
        <v>1.6599999999999999</v>
      </c>
      <c r="I216" s="220"/>
      <c r="J216" s="221">
        <f>ROUND(I216*H216,2)</f>
        <v>0</v>
      </c>
      <c r="K216" s="222"/>
      <c r="L216" s="44"/>
      <c r="M216" s="223" t="s">
        <v>1</v>
      </c>
      <c r="N216" s="224" t="s">
        <v>39</v>
      </c>
      <c r="O216" s="91"/>
      <c r="P216" s="225">
        <f>O216*H216</f>
        <v>0</v>
      </c>
      <c r="Q216" s="225">
        <v>0.0373</v>
      </c>
      <c r="R216" s="225">
        <f>Q216*H216</f>
        <v>0.061917999999999994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147</v>
      </c>
      <c r="AT216" s="227" t="s">
        <v>143</v>
      </c>
      <c r="AU216" s="227" t="s">
        <v>148</v>
      </c>
      <c r="AY216" s="17" t="s">
        <v>140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148</v>
      </c>
      <c r="BK216" s="228">
        <f>ROUND(I216*H216,2)</f>
        <v>0</v>
      </c>
      <c r="BL216" s="17" t="s">
        <v>147</v>
      </c>
      <c r="BM216" s="227" t="s">
        <v>233</v>
      </c>
    </row>
    <row r="217" s="13" customFormat="1">
      <c r="A217" s="13"/>
      <c r="B217" s="229"/>
      <c r="C217" s="230"/>
      <c r="D217" s="231" t="s">
        <v>150</v>
      </c>
      <c r="E217" s="232" t="s">
        <v>1</v>
      </c>
      <c r="F217" s="233" t="s">
        <v>234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150</v>
      </c>
      <c r="AU217" s="239" t="s">
        <v>148</v>
      </c>
      <c r="AV217" s="13" t="s">
        <v>81</v>
      </c>
      <c r="AW217" s="13" t="s">
        <v>30</v>
      </c>
      <c r="AX217" s="13" t="s">
        <v>73</v>
      </c>
      <c r="AY217" s="239" t="s">
        <v>140</v>
      </c>
    </row>
    <row r="218" s="14" customFormat="1">
      <c r="A218" s="14"/>
      <c r="B218" s="240"/>
      <c r="C218" s="241"/>
      <c r="D218" s="231" t="s">
        <v>150</v>
      </c>
      <c r="E218" s="242" t="s">
        <v>1</v>
      </c>
      <c r="F218" s="243" t="s">
        <v>235</v>
      </c>
      <c r="G218" s="241"/>
      <c r="H218" s="244">
        <v>1.2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150</v>
      </c>
      <c r="AU218" s="250" t="s">
        <v>148</v>
      </c>
      <c r="AV218" s="14" t="s">
        <v>148</v>
      </c>
      <c r="AW218" s="14" t="s">
        <v>30</v>
      </c>
      <c r="AX218" s="14" t="s">
        <v>73</v>
      </c>
      <c r="AY218" s="250" t="s">
        <v>140</v>
      </c>
    </row>
    <row r="219" s="13" customFormat="1">
      <c r="A219" s="13"/>
      <c r="B219" s="229"/>
      <c r="C219" s="230"/>
      <c r="D219" s="231" t="s">
        <v>150</v>
      </c>
      <c r="E219" s="232" t="s">
        <v>1</v>
      </c>
      <c r="F219" s="233" t="s">
        <v>209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150</v>
      </c>
      <c r="AU219" s="239" t="s">
        <v>148</v>
      </c>
      <c r="AV219" s="13" t="s">
        <v>81</v>
      </c>
      <c r="AW219" s="13" t="s">
        <v>30</v>
      </c>
      <c r="AX219" s="13" t="s">
        <v>73</v>
      </c>
      <c r="AY219" s="239" t="s">
        <v>140</v>
      </c>
    </row>
    <row r="220" s="14" customFormat="1">
      <c r="A220" s="14"/>
      <c r="B220" s="240"/>
      <c r="C220" s="241"/>
      <c r="D220" s="231" t="s">
        <v>150</v>
      </c>
      <c r="E220" s="242" t="s">
        <v>1</v>
      </c>
      <c r="F220" s="243" t="s">
        <v>210</v>
      </c>
      <c r="G220" s="241"/>
      <c r="H220" s="244">
        <v>0.46000000000000002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150</v>
      </c>
      <c r="AU220" s="250" t="s">
        <v>148</v>
      </c>
      <c r="AV220" s="14" t="s">
        <v>148</v>
      </c>
      <c r="AW220" s="14" t="s">
        <v>30</v>
      </c>
      <c r="AX220" s="14" t="s">
        <v>73</v>
      </c>
      <c r="AY220" s="250" t="s">
        <v>140</v>
      </c>
    </row>
    <row r="221" s="15" customFormat="1">
      <c r="A221" s="15"/>
      <c r="B221" s="262"/>
      <c r="C221" s="263"/>
      <c r="D221" s="231" t="s">
        <v>150</v>
      </c>
      <c r="E221" s="264" t="s">
        <v>1</v>
      </c>
      <c r="F221" s="265" t="s">
        <v>188</v>
      </c>
      <c r="G221" s="263"/>
      <c r="H221" s="266">
        <v>1.6599999999999999</v>
      </c>
      <c r="I221" s="267"/>
      <c r="J221" s="263"/>
      <c r="K221" s="263"/>
      <c r="L221" s="268"/>
      <c r="M221" s="269"/>
      <c r="N221" s="270"/>
      <c r="O221" s="270"/>
      <c r="P221" s="270"/>
      <c r="Q221" s="270"/>
      <c r="R221" s="270"/>
      <c r="S221" s="270"/>
      <c r="T221" s="27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2" t="s">
        <v>150</v>
      </c>
      <c r="AU221" s="272" t="s">
        <v>148</v>
      </c>
      <c r="AV221" s="15" t="s">
        <v>147</v>
      </c>
      <c r="AW221" s="15" t="s">
        <v>30</v>
      </c>
      <c r="AX221" s="15" t="s">
        <v>81</v>
      </c>
      <c r="AY221" s="272" t="s">
        <v>140</v>
      </c>
    </row>
    <row r="222" s="2" customFormat="1" ht="24.15" customHeight="1">
      <c r="A222" s="38"/>
      <c r="B222" s="39"/>
      <c r="C222" s="215" t="s">
        <v>236</v>
      </c>
      <c r="D222" s="215" t="s">
        <v>143</v>
      </c>
      <c r="E222" s="216" t="s">
        <v>237</v>
      </c>
      <c r="F222" s="217" t="s">
        <v>238</v>
      </c>
      <c r="G222" s="218" t="s">
        <v>146</v>
      </c>
      <c r="H222" s="219">
        <v>54.478000000000002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39</v>
      </c>
      <c r="O222" s="91"/>
      <c r="P222" s="225">
        <f>O222*H222</f>
        <v>0</v>
      </c>
      <c r="Q222" s="225">
        <v>0.0073499999999999998</v>
      </c>
      <c r="R222" s="225">
        <f>Q222*H222</f>
        <v>0.40041329999999997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147</v>
      </c>
      <c r="AT222" s="227" t="s">
        <v>143</v>
      </c>
      <c r="AU222" s="227" t="s">
        <v>148</v>
      </c>
      <c r="AY222" s="17" t="s">
        <v>140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148</v>
      </c>
      <c r="BK222" s="228">
        <f>ROUND(I222*H222,2)</f>
        <v>0</v>
      </c>
      <c r="BL222" s="17" t="s">
        <v>147</v>
      </c>
      <c r="BM222" s="227" t="s">
        <v>239</v>
      </c>
    </row>
    <row r="223" s="13" customFormat="1">
      <c r="A223" s="13"/>
      <c r="B223" s="229"/>
      <c r="C223" s="230"/>
      <c r="D223" s="231" t="s">
        <v>150</v>
      </c>
      <c r="E223" s="232" t="s">
        <v>1</v>
      </c>
      <c r="F223" s="233" t="s">
        <v>240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150</v>
      </c>
      <c r="AU223" s="239" t="s">
        <v>148</v>
      </c>
      <c r="AV223" s="13" t="s">
        <v>81</v>
      </c>
      <c r="AW223" s="13" t="s">
        <v>30</v>
      </c>
      <c r="AX223" s="13" t="s">
        <v>73</v>
      </c>
      <c r="AY223" s="239" t="s">
        <v>140</v>
      </c>
    </row>
    <row r="224" s="14" customFormat="1">
      <c r="A224" s="14"/>
      <c r="B224" s="240"/>
      <c r="C224" s="241"/>
      <c r="D224" s="231" t="s">
        <v>150</v>
      </c>
      <c r="E224" s="242" t="s">
        <v>1</v>
      </c>
      <c r="F224" s="243" t="s">
        <v>241</v>
      </c>
      <c r="G224" s="241"/>
      <c r="H224" s="244">
        <v>21.417000000000002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150</v>
      </c>
      <c r="AU224" s="250" t="s">
        <v>148</v>
      </c>
      <c r="AV224" s="14" t="s">
        <v>148</v>
      </c>
      <c r="AW224" s="14" t="s">
        <v>30</v>
      </c>
      <c r="AX224" s="14" t="s">
        <v>73</v>
      </c>
      <c r="AY224" s="250" t="s">
        <v>140</v>
      </c>
    </row>
    <row r="225" s="13" customFormat="1">
      <c r="A225" s="13"/>
      <c r="B225" s="229"/>
      <c r="C225" s="230"/>
      <c r="D225" s="231" t="s">
        <v>150</v>
      </c>
      <c r="E225" s="232" t="s">
        <v>1</v>
      </c>
      <c r="F225" s="233" t="s">
        <v>242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150</v>
      </c>
      <c r="AU225" s="239" t="s">
        <v>148</v>
      </c>
      <c r="AV225" s="13" t="s">
        <v>81</v>
      </c>
      <c r="AW225" s="13" t="s">
        <v>30</v>
      </c>
      <c r="AX225" s="13" t="s">
        <v>73</v>
      </c>
      <c r="AY225" s="239" t="s">
        <v>140</v>
      </c>
    </row>
    <row r="226" s="14" customFormat="1">
      <c r="A226" s="14"/>
      <c r="B226" s="240"/>
      <c r="C226" s="241"/>
      <c r="D226" s="231" t="s">
        <v>150</v>
      </c>
      <c r="E226" s="242" t="s">
        <v>1</v>
      </c>
      <c r="F226" s="243" t="s">
        <v>243</v>
      </c>
      <c r="G226" s="241"/>
      <c r="H226" s="244">
        <v>5.4560000000000004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150</v>
      </c>
      <c r="AU226" s="250" t="s">
        <v>148</v>
      </c>
      <c r="AV226" s="14" t="s">
        <v>148</v>
      </c>
      <c r="AW226" s="14" t="s">
        <v>30</v>
      </c>
      <c r="AX226" s="14" t="s">
        <v>73</v>
      </c>
      <c r="AY226" s="250" t="s">
        <v>140</v>
      </c>
    </row>
    <row r="227" s="13" customFormat="1">
      <c r="A227" s="13"/>
      <c r="B227" s="229"/>
      <c r="C227" s="230"/>
      <c r="D227" s="231" t="s">
        <v>150</v>
      </c>
      <c r="E227" s="232" t="s">
        <v>1</v>
      </c>
      <c r="F227" s="233" t="s">
        <v>244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150</v>
      </c>
      <c r="AU227" s="239" t="s">
        <v>148</v>
      </c>
      <c r="AV227" s="13" t="s">
        <v>81</v>
      </c>
      <c r="AW227" s="13" t="s">
        <v>30</v>
      </c>
      <c r="AX227" s="13" t="s">
        <v>73</v>
      </c>
      <c r="AY227" s="239" t="s">
        <v>140</v>
      </c>
    </row>
    <row r="228" s="14" customFormat="1">
      <c r="A228" s="14"/>
      <c r="B228" s="240"/>
      <c r="C228" s="241"/>
      <c r="D228" s="231" t="s">
        <v>150</v>
      </c>
      <c r="E228" s="242" t="s">
        <v>1</v>
      </c>
      <c r="F228" s="243" t="s">
        <v>245</v>
      </c>
      <c r="G228" s="241"/>
      <c r="H228" s="244">
        <v>5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150</v>
      </c>
      <c r="AU228" s="250" t="s">
        <v>148</v>
      </c>
      <c r="AV228" s="14" t="s">
        <v>148</v>
      </c>
      <c r="AW228" s="14" t="s">
        <v>30</v>
      </c>
      <c r="AX228" s="14" t="s">
        <v>73</v>
      </c>
      <c r="AY228" s="250" t="s">
        <v>140</v>
      </c>
    </row>
    <row r="229" s="13" customFormat="1">
      <c r="A229" s="13"/>
      <c r="B229" s="229"/>
      <c r="C229" s="230"/>
      <c r="D229" s="231" t="s">
        <v>150</v>
      </c>
      <c r="E229" s="232" t="s">
        <v>1</v>
      </c>
      <c r="F229" s="233" t="s">
        <v>246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150</v>
      </c>
      <c r="AU229" s="239" t="s">
        <v>148</v>
      </c>
      <c r="AV229" s="13" t="s">
        <v>81</v>
      </c>
      <c r="AW229" s="13" t="s">
        <v>30</v>
      </c>
      <c r="AX229" s="13" t="s">
        <v>73</v>
      </c>
      <c r="AY229" s="239" t="s">
        <v>140</v>
      </c>
    </row>
    <row r="230" s="14" customFormat="1">
      <c r="A230" s="14"/>
      <c r="B230" s="240"/>
      <c r="C230" s="241"/>
      <c r="D230" s="231" t="s">
        <v>150</v>
      </c>
      <c r="E230" s="242" t="s">
        <v>1</v>
      </c>
      <c r="F230" s="243" t="s">
        <v>247</v>
      </c>
      <c r="G230" s="241"/>
      <c r="H230" s="244">
        <v>6.6150000000000002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150</v>
      </c>
      <c r="AU230" s="250" t="s">
        <v>148</v>
      </c>
      <c r="AV230" s="14" t="s">
        <v>148</v>
      </c>
      <c r="AW230" s="14" t="s">
        <v>30</v>
      </c>
      <c r="AX230" s="14" t="s">
        <v>73</v>
      </c>
      <c r="AY230" s="250" t="s">
        <v>140</v>
      </c>
    </row>
    <row r="231" s="13" customFormat="1">
      <c r="A231" s="13"/>
      <c r="B231" s="229"/>
      <c r="C231" s="230"/>
      <c r="D231" s="231" t="s">
        <v>150</v>
      </c>
      <c r="E231" s="232" t="s">
        <v>1</v>
      </c>
      <c r="F231" s="233" t="s">
        <v>209</v>
      </c>
      <c r="G231" s="230"/>
      <c r="H231" s="232" t="s">
        <v>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150</v>
      </c>
      <c r="AU231" s="239" t="s">
        <v>148</v>
      </c>
      <c r="AV231" s="13" t="s">
        <v>81</v>
      </c>
      <c r="AW231" s="13" t="s">
        <v>30</v>
      </c>
      <c r="AX231" s="13" t="s">
        <v>73</v>
      </c>
      <c r="AY231" s="239" t="s">
        <v>140</v>
      </c>
    </row>
    <row r="232" s="14" customFormat="1">
      <c r="A232" s="14"/>
      <c r="B232" s="240"/>
      <c r="C232" s="241"/>
      <c r="D232" s="231" t="s">
        <v>150</v>
      </c>
      <c r="E232" s="242" t="s">
        <v>1</v>
      </c>
      <c r="F232" s="243" t="s">
        <v>248</v>
      </c>
      <c r="G232" s="241"/>
      <c r="H232" s="244">
        <v>0.98999999999999999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150</v>
      </c>
      <c r="AU232" s="250" t="s">
        <v>148</v>
      </c>
      <c r="AV232" s="14" t="s">
        <v>148</v>
      </c>
      <c r="AW232" s="14" t="s">
        <v>30</v>
      </c>
      <c r="AX232" s="14" t="s">
        <v>73</v>
      </c>
      <c r="AY232" s="250" t="s">
        <v>140</v>
      </c>
    </row>
    <row r="233" s="13" customFormat="1">
      <c r="A233" s="13"/>
      <c r="B233" s="229"/>
      <c r="C233" s="230"/>
      <c r="D233" s="231" t="s">
        <v>150</v>
      </c>
      <c r="E233" s="232" t="s">
        <v>1</v>
      </c>
      <c r="F233" s="233" t="s">
        <v>249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150</v>
      </c>
      <c r="AU233" s="239" t="s">
        <v>148</v>
      </c>
      <c r="AV233" s="13" t="s">
        <v>81</v>
      </c>
      <c r="AW233" s="13" t="s">
        <v>30</v>
      </c>
      <c r="AX233" s="13" t="s">
        <v>73</v>
      </c>
      <c r="AY233" s="239" t="s">
        <v>140</v>
      </c>
    </row>
    <row r="234" s="14" customFormat="1">
      <c r="A234" s="14"/>
      <c r="B234" s="240"/>
      <c r="C234" s="241"/>
      <c r="D234" s="231" t="s">
        <v>150</v>
      </c>
      <c r="E234" s="242" t="s">
        <v>1</v>
      </c>
      <c r="F234" s="243" t="s">
        <v>250</v>
      </c>
      <c r="G234" s="241"/>
      <c r="H234" s="244">
        <v>15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150</v>
      </c>
      <c r="AU234" s="250" t="s">
        <v>148</v>
      </c>
      <c r="AV234" s="14" t="s">
        <v>148</v>
      </c>
      <c r="AW234" s="14" t="s">
        <v>30</v>
      </c>
      <c r="AX234" s="14" t="s">
        <v>73</v>
      </c>
      <c r="AY234" s="250" t="s">
        <v>140</v>
      </c>
    </row>
    <row r="235" s="15" customFormat="1">
      <c r="A235" s="15"/>
      <c r="B235" s="262"/>
      <c r="C235" s="263"/>
      <c r="D235" s="231" t="s">
        <v>150</v>
      </c>
      <c r="E235" s="264" t="s">
        <v>1</v>
      </c>
      <c r="F235" s="265" t="s">
        <v>188</v>
      </c>
      <c r="G235" s="263"/>
      <c r="H235" s="266">
        <v>54.478000000000002</v>
      </c>
      <c r="I235" s="267"/>
      <c r="J235" s="263"/>
      <c r="K235" s="263"/>
      <c r="L235" s="268"/>
      <c r="M235" s="269"/>
      <c r="N235" s="270"/>
      <c r="O235" s="270"/>
      <c r="P235" s="270"/>
      <c r="Q235" s="270"/>
      <c r="R235" s="270"/>
      <c r="S235" s="270"/>
      <c r="T235" s="27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2" t="s">
        <v>150</v>
      </c>
      <c r="AU235" s="272" t="s">
        <v>148</v>
      </c>
      <c r="AV235" s="15" t="s">
        <v>147</v>
      </c>
      <c r="AW235" s="15" t="s">
        <v>30</v>
      </c>
      <c r="AX235" s="15" t="s">
        <v>81</v>
      </c>
      <c r="AY235" s="272" t="s">
        <v>140</v>
      </c>
    </row>
    <row r="236" s="2" customFormat="1" ht="24.15" customHeight="1">
      <c r="A236" s="38"/>
      <c r="B236" s="39"/>
      <c r="C236" s="215" t="s">
        <v>251</v>
      </c>
      <c r="D236" s="215" t="s">
        <v>143</v>
      </c>
      <c r="E236" s="216" t="s">
        <v>252</v>
      </c>
      <c r="F236" s="217" t="s">
        <v>253</v>
      </c>
      <c r="G236" s="218" t="s">
        <v>146</v>
      </c>
      <c r="H236" s="219">
        <v>182.59899999999999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39</v>
      </c>
      <c r="O236" s="91"/>
      <c r="P236" s="225">
        <f>O236*H236</f>
        <v>0</v>
      </c>
      <c r="Q236" s="225">
        <v>0.00025999999999999998</v>
      </c>
      <c r="R236" s="225">
        <f>Q236*H236</f>
        <v>0.047475739999999995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147</v>
      </c>
      <c r="AT236" s="227" t="s">
        <v>143</v>
      </c>
      <c r="AU236" s="227" t="s">
        <v>148</v>
      </c>
      <c r="AY236" s="17" t="s">
        <v>140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148</v>
      </c>
      <c r="BK236" s="228">
        <f>ROUND(I236*H236,2)</f>
        <v>0</v>
      </c>
      <c r="BL236" s="17" t="s">
        <v>147</v>
      </c>
      <c r="BM236" s="227" t="s">
        <v>254</v>
      </c>
    </row>
    <row r="237" s="13" customFormat="1">
      <c r="A237" s="13"/>
      <c r="B237" s="229"/>
      <c r="C237" s="230"/>
      <c r="D237" s="231" t="s">
        <v>150</v>
      </c>
      <c r="E237" s="232" t="s">
        <v>1</v>
      </c>
      <c r="F237" s="233" t="s">
        <v>215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150</v>
      </c>
      <c r="AU237" s="239" t="s">
        <v>148</v>
      </c>
      <c r="AV237" s="13" t="s">
        <v>81</v>
      </c>
      <c r="AW237" s="13" t="s">
        <v>30</v>
      </c>
      <c r="AX237" s="13" t="s">
        <v>73</v>
      </c>
      <c r="AY237" s="239" t="s">
        <v>140</v>
      </c>
    </row>
    <row r="238" s="14" customFormat="1">
      <c r="A238" s="14"/>
      <c r="B238" s="240"/>
      <c r="C238" s="241"/>
      <c r="D238" s="231" t="s">
        <v>150</v>
      </c>
      <c r="E238" s="242" t="s">
        <v>1</v>
      </c>
      <c r="F238" s="243" t="s">
        <v>255</v>
      </c>
      <c r="G238" s="241"/>
      <c r="H238" s="244">
        <v>32.497999999999998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150</v>
      </c>
      <c r="AU238" s="250" t="s">
        <v>148</v>
      </c>
      <c r="AV238" s="14" t="s">
        <v>148</v>
      </c>
      <c r="AW238" s="14" t="s">
        <v>30</v>
      </c>
      <c r="AX238" s="14" t="s">
        <v>73</v>
      </c>
      <c r="AY238" s="250" t="s">
        <v>140</v>
      </c>
    </row>
    <row r="239" s="13" customFormat="1">
      <c r="A239" s="13"/>
      <c r="B239" s="229"/>
      <c r="C239" s="230"/>
      <c r="D239" s="231" t="s">
        <v>150</v>
      </c>
      <c r="E239" s="232" t="s">
        <v>1</v>
      </c>
      <c r="F239" s="233" t="s">
        <v>217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150</v>
      </c>
      <c r="AU239" s="239" t="s">
        <v>148</v>
      </c>
      <c r="AV239" s="13" t="s">
        <v>81</v>
      </c>
      <c r="AW239" s="13" t="s">
        <v>30</v>
      </c>
      <c r="AX239" s="13" t="s">
        <v>73</v>
      </c>
      <c r="AY239" s="239" t="s">
        <v>140</v>
      </c>
    </row>
    <row r="240" s="14" customFormat="1">
      <c r="A240" s="14"/>
      <c r="B240" s="240"/>
      <c r="C240" s="241"/>
      <c r="D240" s="231" t="s">
        <v>150</v>
      </c>
      <c r="E240" s="242" t="s">
        <v>1</v>
      </c>
      <c r="F240" s="243" t="s">
        <v>256</v>
      </c>
      <c r="G240" s="241"/>
      <c r="H240" s="244">
        <v>16.364000000000001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150</v>
      </c>
      <c r="AU240" s="250" t="s">
        <v>148</v>
      </c>
      <c r="AV240" s="14" t="s">
        <v>148</v>
      </c>
      <c r="AW240" s="14" t="s">
        <v>30</v>
      </c>
      <c r="AX240" s="14" t="s">
        <v>73</v>
      </c>
      <c r="AY240" s="250" t="s">
        <v>140</v>
      </c>
    </row>
    <row r="241" s="13" customFormat="1">
      <c r="A241" s="13"/>
      <c r="B241" s="229"/>
      <c r="C241" s="230"/>
      <c r="D241" s="231" t="s">
        <v>150</v>
      </c>
      <c r="E241" s="232" t="s">
        <v>1</v>
      </c>
      <c r="F241" s="233" t="s">
        <v>219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150</v>
      </c>
      <c r="AU241" s="239" t="s">
        <v>148</v>
      </c>
      <c r="AV241" s="13" t="s">
        <v>81</v>
      </c>
      <c r="AW241" s="13" t="s">
        <v>30</v>
      </c>
      <c r="AX241" s="13" t="s">
        <v>73</v>
      </c>
      <c r="AY241" s="239" t="s">
        <v>140</v>
      </c>
    </row>
    <row r="242" s="14" customFormat="1">
      <c r="A242" s="14"/>
      <c r="B242" s="240"/>
      <c r="C242" s="241"/>
      <c r="D242" s="231" t="s">
        <v>150</v>
      </c>
      <c r="E242" s="242" t="s">
        <v>1</v>
      </c>
      <c r="F242" s="243" t="s">
        <v>257</v>
      </c>
      <c r="G242" s="241"/>
      <c r="H242" s="244">
        <v>12.864000000000001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150</v>
      </c>
      <c r="AU242" s="250" t="s">
        <v>148</v>
      </c>
      <c r="AV242" s="14" t="s">
        <v>148</v>
      </c>
      <c r="AW242" s="14" t="s">
        <v>30</v>
      </c>
      <c r="AX242" s="14" t="s">
        <v>73</v>
      </c>
      <c r="AY242" s="250" t="s">
        <v>140</v>
      </c>
    </row>
    <row r="243" s="13" customFormat="1">
      <c r="A243" s="13"/>
      <c r="B243" s="229"/>
      <c r="C243" s="230"/>
      <c r="D243" s="231" t="s">
        <v>150</v>
      </c>
      <c r="E243" s="232" t="s">
        <v>1</v>
      </c>
      <c r="F243" s="233" t="s">
        <v>221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150</v>
      </c>
      <c r="AU243" s="239" t="s">
        <v>148</v>
      </c>
      <c r="AV243" s="13" t="s">
        <v>81</v>
      </c>
      <c r="AW243" s="13" t="s">
        <v>30</v>
      </c>
      <c r="AX243" s="13" t="s">
        <v>73</v>
      </c>
      <c r="AY243" s="239" t="s">
        <v>140</v>
      </c>
    </row>
    <row r="244" s="14" customFormat="1">
      <c r="A244" s="14"/>
      <c r="B244" s="240"/>
      <c r="C244" s="241"/>
      <c r="D244" s="231" t="s">
        <v>150</v>
      </c>
      <c r="E244" s="242" t="s">
        <v>1</v>
      </c>
      <c r="F244" s="243" t="s">
        <v>258</v>
      </c>
      <c r="G244" s="241"/>
      <c r="H244" s="244">
        <v>33.152000000000001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150</v>
      </c>
      <c r="AU244" s="250" t="s">
        <v>148</v>
      </c>
      <c r="AV244" s="14" t="s">
        <v>148</v>
      </c>
      <c r="AW244" s="14" t="s">
        <v>30</v>
      </c>
      <c r="AX244" s="14" t="s">
        <v>73</v>
      </c>
      <c r="AY244" s="250" t="s">
        <v>140</v>
      </c>
    </row>
    <row r="245" s="13" customFormat="1">
      <c r="A245" s="13"/>
      <c r="B245" s="229"/>
      <c r="C245" s="230"/>
      <c r="D245" s="231" t="s">
        <v>150</v>
      </c>
      <c r="E245" s="232" t="s">
        <v>1</v>
      </c>
      <c r="F245" s="233" t="s">
        <v>259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150</v>
      </c>
      <c r="AU245" s="239" t="s">
        <v>148</v>
      </c>
      <c r="AV245" s="13" t="s">
        <v>81</v>
      </c>
      <c r="AW245" s="13" t="s">
        <v>30</v>
      </c>
      <c r="AX245" s="13" t="s">
        <v>73</v>
      </c>
      <c r="AY245" s="239" t="s">
        <v>140</v>
      </c>
    </row>
    <row r="246" s="14" customFormat="1">
      <c r="A246" s="14"/>
      <c r="B246" s="240"/>
      <c r="C246" s="241"/>
      <c r="D246" s="231" t="s">
        <v>150</v>
      </c>
      <c r="E246" s="242" t="s">
        <v>1</v>
      </c>
      <c r="F246" s="243" t="s">
        <v>260</v>
      </c>
      <c r="G246" s="241"/>
      <c r="H246" s="244">
        <v>60.505000000000003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150</v>
      </c>
      <c r="AU246" s="250" t="s">
        <v>148</v>
      </c>
      <c r="AV246" s="14" t="s">
        <v>148</v>
      </c>
      <c r="AW246" s="14" t="s">
        <v>30</v>
      </c>
      <c r="AX246" s="14" t="s">
        <v>73</v>
      </c>
      <c r="AY246" s="250" t="s">
        <v>140</v>
      </c>
    </row>
    <row r="247" s="13" customFormat="1">
      <c r="A247" s="13"/>
      <c r="B247" s="229"/>
      <c r="C247" s="230"/>
      <c r="D247" s="231" t="s">
        <v>150</v>
      </c>
      <c r="E247" s="232" t="s">
        <v>1</v>
      </c>
      <c r="F247" s="233" t="s">
        <v>225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150</v>
      </c>
      <c r="AU247" s="239" t="s">
        <v>148</v>
      </c>
      <c r="AV247" s="13" t="s">
        <v>81</v>
      </c>
      <c r="AW247" s="13" t="s">
        <v>30</v>
      </c>
      <c r="AX247" s="13" t="s">
        <v>73</v>
      </c>
      <c r="AY247" s="239" t="s">
        <v>140</v>
      </c>
    </row>
    <row r="248" s="14" customFormat="1">
      <c r="A248" s="14"/>
      <c r="B248" s="240"/>
      <c r="C248" s="241"/>
      <c r="D248" s="231" t="s">
        <v>150</v>
      </c>
      <c r="E248" s="242" t="s">
        <v>1</v>
      </c>
      <c r="F248" s="243" t="s">
        <v>261</v>
      </c>
      <c r="G248" s="241"/>
      <c r="H248" s="244">
        <v>54.088999999999999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150</v>
      </c>
      <c r="AU248" s="250" t="s">
        <v>148</v>
      </c>
      <c r="AV248" s="14" t="s">
        <v>148</v>
      </c>
      <c r="AW248" s="14" t="s">
        <v>30</v>
      </c>
      <c r="AX248" s="14" t="s">
        <v>73</v>
      </c>
      <c r="AY248" s="250" t="s">
        <v>140</v>
      </c>
    </row>
    <row r="249" s="13" customFormat="1">
      <c r="A249" s="13"/>
      <c r="B249" s="229"/>
      <c r="C249" s="230"/>
      <c r="D249" s="231" t="s">
        <v>150</v>
      </c>
      <c r="E249" s="232" t="s">
        <v>1</v>
      </c>
      <c r="F249" s="233" t="s">
        <v>262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150</v>
      </c>
      <c r="AU249" s="239" t="s">
        <v>148</v>
      </c>
      <c r="AV249" s="13" t="s">
        <v>81</v>
      </c>
      <c r="AW249" s="13" t="s">
        <v>30</v>
      </c>
      <c r="AX249" s="13" t="s">
        <v>73</v>
      </c>
      <c r="AY249" s="239" t="s">
        <v>140</v>
      </c>
    </row>
    <row r="250" s="14" customFormat="1">
      <c r="A250" s="14"/>
      <c r="B250" s="240"/>
      <c r="C250" s="241"/>
      <c r="D250" s="231" t="s">
        <v>150</v>
      </c>
      <c r="E250" s="242" t="s">
        <v>1</v>
      </c>
      <c r="F250" s="243" t="s">
        <v>263</v>
      </c>
      <c r="G250" s="241"/>
      <c r="H250" s="244">
        <v>-21.417000000000002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150</v>
      </c>
      <c r="AU250" s="250" t="s">
        <v>148</v>
      </c>
      <c r="AV250" s="14" t="s">
        <v>148</v>
      </c>
      <c r="AW250" s="14" t="s">
        <v>30</v>
      </c>
      <c r="AX250" s="14" t="s">
        <v>73</v>
      </c>
      <c r="AY250" s="250" t="s">
        <v>140</v>
      </c>
    </row>
    <row r="251" s="13" customFormat="1">
      <c r="A251" s="13"/>
      <c r="B251" s="229"/>
      <c r="C251" s="230"/>
      <c r="D251" s="231" t="s">
        <v>150</v>
      </c>
      <c r="E251" s="232" t="s">
        <v>1</v>
      </c>
      <c r="F251" s="233" t="s">
        <v>264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150</v>
      </c>
      <c r="AU251" s="239" t="s">
        <v>148</v>
      </c>
      <c r="AV251" s="13" t="s">
        <v>81</v>
      </c>
      <c r="AW251" s="13" t="s">
        <v>30</v>
      </c>
      <c r="AX251" s="13" t="s">
        <v>73</v>
      </c>
      <c r="AY251" s="239" t="s">
        <v>140</v>
      </c>
    </row>
    <row r="252" s="14" customFormat="1">
      <c r="A252" s="14"/>
      <c r="B252" s="240"/>
      <c r="C252" s="241"/>
      <c r="D252" s="231" t="s">
        <v>150</v>
      </c>
      <c r="E252" s="242" t="s">
        <v>1</v>
      </c>
      <c r="F252" s="243" t="s">
        <v>265</v>
      </c>
      <c r="G252" s="241"/>
      <c r="H252" s="244">
        <v>-5.4560000000000004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150</v>
      </c>
      <c r="AU252" s="250" t="s">
        <v>148</v>
      </c>
      <c r="AV252" s="14" t="s">
        <v>148</v>
      </c>
      <c r="AW252" s="14" t="s">
        <v>30</v>
      </c>
      <c r="AX252" s="14" t="s">
        <v>73</v>
      </c>
      <c r="AY252" s="250" t="s">
        <v>140</v>
      </c>
    </row>
    <row r="253" s="15" customFormat="1">
      <c r="A253" s="15"/>
      <c r="B253" s="262"/>
      <c r="C253" s="263"/>
      <c r="D253" s="231" t="s">
        <v>150</v>
      </c>
      <c r="E253" s="264" t="s">
        <v>1</v>
      </c>
      <c r="F253" s="265" t="s">
        <v>188</v>
      </c>
      <c r="G253" s="263"/>
      <c r="H253" s="266">
        <v>182.59899999999999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2" t="s">
        <v>150</v>
      </c>
      <c r="AU253" s="272" t="s">
        <v>148</v>
      </c>
      <c r="AV253" s="15" t="s">
        <v>147</v>
      </c>
      <c r="AW253" s="15" t="s">
        <v>30</v>
      </c>
      <c r="AX253" s="15" t="s">
        <v>81</v>
      </c>
      <c r="AY253" s="272" t="s">
        <v>140</v>
      </c>
    </row>
    <row r="254" s="2" customFormat="1" ht="24.15" customHeight="1">
      <c r="A254" s="38"/>
      <c r="B254" s="39"/>
      <c r="C254" s="215" t="s">
        <v>266</v>
      </c>
      <c r="D254" s="215" t="s">
        <v>143</v>
      </c>
      <c r="E254" s="216" t="s">
        <v>267</v>
      </c>
      <c r="F254" s="217" t="s">
        <v>268</v>
      </c>
      <c r="G254" s="218" t="s">
        <v>146</v>
      </c>
      <c r="H254" s="219">
        <v>17.824999999999999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39</v>
      </c>
      <c r="O254" s="91"/>
      <c r="P254" s="225">
        <f>O254*H254</f>
        <v>0</v>
      </c>
      <c r="Q254" s="225">
        <v>0.0043800000000000002</v>
      </c>
      <c r="R254" s="225">
        <f>Q254*H254</f>
        <v>0.078073500000000004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147</v>
      </c>
      <c r="AT254" s="227" t="s">
        <v>143</v>
      </c>
      <c r="AU254" s="227" t="s">
        <v>148</v>
      </c>
      <c r="AY254" s="17" t="s">
        <v>140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148</v>
      </c>
      <c r="BK254" s="228">
        <f>ROUND(I254*H254,2)</f>
        <v>0</v>
      </c>
      <c r="BL254" s="17" t="s">
        <v>147</v>
      </c>
      <c r="BM254" s="227" t="s">
        <v>269</v>
      </c>
    </row>
    <row r="255" s="13" customFormat="1">
      <c r="A255" s="13"/>
      <c r="B255" s="229"/>
      <c r="C255" s="230"/>
      <c r="D255" s="231" t="s">
        <v>150</v>
      </c>
      <c r="E255" s="232" t="s">
        <v>1</v>
      </c>
      <c r="F255" s="233" t="s">
        <v>270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150</v>
      </c>
      <c r="AU255" s="239" t="s">
        <v>148</v>
      </c>
      <c r="AV255" s="13" t="s">
        <v>81</v>
      </c>
      <c r="AW255" s="13" t="s">
        <v>30</v>
      </c>
      <c r="AX255" s="13" t="s">
        <v>73</v>
      </c>
      <c r="AY255" s="239" t="s">
        <v>140</v>
      </c>
    </row>
    <row r="256" s="14" customFormat="1">
      <c r="A256" s="14"/>
      <c r="B256" s="240"/>
      <c r="C256" s="241"/>
      <c r="D256" s="231" t="s">
        <v>150</v>
      </c>
      <c r="E256" s="242" t="s">
        <v>1</v>
      </c>
      <c r="F256" s="243" t="s">
        <v>271</v>
      </c>
      <c r="G256" s="241"/>
      <c r="H256" s="244">
        <v>15.824999999999999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150</v>
      </c>
      <c r="AU256" s="250" t="s">
        <v>148</v>
      </c>
      <c r="AV256" s="14" t="s">
        <v>148</v>
      </c>
      <c r="AW256" s="14" t="s">
        <v>30</v>
      </c>
      <c r="AX256" s="14" t="s">
        <v>73</v>
      </c>
      <c r="AY256" s="250" t="s">
        <v>140</v>
      </c>
    </row>
    <row r="257" s="13" customFormat="1">
      <c r="A257" s="13"/>
      <c r="B257" s="229"/>
      <c r="C257" s="230"/>
      <c r="D257" s="231" t="s">
        <v>150</v>
      </c>
      <c r="E257" s="232" t="s">
        <v>1</v>
      </c>
      <c r="F257" s="233" t="s">
        <v>272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150</v>
      </c>
      <c r="AU257" s="239" t="s">
        <v>148</v>
      </c>
      <c r="AV257" s="13" t="s">
        <v>81</v>
      </c>
      <c r="AW257" s="13" t="s">
        <v>30</v>
      </c>
      <c r="AX257" s="13" t="s">
        <v>73</v>
      </c>
      <c r="AY257" s="239" t="s">
        <v>140</v>
      </c>
    </row>
    <row r="258" s="14" customFormat="1">
      <c r="A258" s="14"/>
      <c r="B258" s="240"/>
      <c r="C258" s="241"/>
      <c r="D258" s="231" t="s">
        <v>150</v>
      </c>
      <c r="E258" s="242" t="s">
        <v>1</v>
      </c>
      <c r="F258" s="243" t="s">
        <v>148</v>
      </c>
      <c r="G258" s="241"/>
      <c r="H258" s="244">
        <v>2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150</v>
      </c>
      <c r="AU258" s="250" t="s">
        <v>148</v>
      </c>
      <c r="AV258" s="14" t="s">
        <v>148</v>
      </c>
      <c r="AW258" s="14" t="s">
        <v>30</v>
      </c>
      <c r="AX258" s="14" t="s">
        <v>73</v>
      </c>
      <c r="AY258" s="250" t="s">
        <v>140</v>
      </c>
    </row>
    <row r="259" s="15" customFormat="1">
      <c r="A259" s="15"/>
      <c r="B259" s="262"/>
      <c r="C259" s="263"/>
      <c r="D259" s="231" t="s">
        <v>150</v>
      </c>
      <c r="E259" s="264" t="s">
        <v>1</v>
      </c>
      <c r="F259" s="265" t="s">
        <v>188</v>
      </c>
      <c r="G259" s="263"/>
      <c r="H259" s="266">
        <v>17.824999999999999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2" t="s">
        <v>150</v>
      </c>
      <c r="AU259" s="272" t="s">
        <v>148</v>
      </c>
      <c r="AV259" s="15" t="s">
        <v>147</v>
      </c>
      <c r="AW259" s="15" t="s">
        <v>30</v>
      </c>
      <c r="AX259" s="15" t="s">
        <v>81</v>
      </c>
      <c r="AY259" s="272" t="s">
        <v>140</v>
      </c>
    </row>
    <row r="260" s="2" customFormat="1" ht="24.15" customHeight="1">
      <c r="A260" s="38"/>
      <c r="B260" s="39"/>
      <c r="C260" s="215" t="s">
        <v>273</v>
      </c>
      <c r="D260" s="215" t="s">
        <v>143</v>
      </c>
      <c r="E260" s="216" t="s">
        <v>274</v>
      </c>
      <c r="F260" s="217" t="s">
        <v>275</v>
      </c>
      <c r="G260" s="218" t="s">
        <v>146</v>
      </c>
      <c r="H260" s="219">
        <v>182.59899999999999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39</v>
      </c>
      <c r="O260" s="91"/>
      <c r="P260" s="225">
        <f>O260*H260</f>
        <v>0</v>
      </c>
      <c r="Q260" s="225">
        <v>0.0040000000000000001</v>
      </c>
      <c r="R260" s="225">
        <f>Q260*H260</f>
        <v>0.73039599999999993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147</v>
      </c>
      <c r="AT260" s="227" t="s">
        <v>143</v>
      </c>
      <c r="AU260" s="227" t="s">
        <v>148</v>
      </c>
      <c r="AY260" s="17" t="s">
        <v>140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148</v>
      </c>
      <c r="BK260" s="228">
        <f>ROUND(I260*H260,2)</f>
        <v>0</v>
      </c>
      <c r="BL260" s="17" t="s">
        <v>147</v>
      </c>
      <c r="BM260" s="227" t="s">
        <v>276</v>
      </c>
    </row>
    <row r="261" s="13" customFormat="1">
      <c r="A261" s="13"/>
      <c r="B261" s="229"/>
      <c r="C261" s="230"/>
      <c r="D261" s="231" t="s">
        <v>150</v>
      </c>
      <c r="E261" s="232" t="s">
        <v>1</v>
      </c>
      <c r="F261" s="233" t="s">
        <v>215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150</v>
      </c>
      <c r="AU261" s="239" t="s">
        <v>148</v>
      </c>
      <c r="AV261" s="13" t="s">
        <v>81</v>
      </c>
      <c r="AW261" s="13" t="s">
        <v>30</v>
      </c>
      <c r="AX261" s="13" t="s">
        <v>73</v>
      </c>
      <c r="AY261" s="239" t="s">
        <v>140</v>
      </c>
    </row>
    <row r="262" s="14" customFormat="1">
      <c r="A262" s="14"/>
      <c r="B262" s="240"/>
      <c r="C262" s="241"/>
      <c r="D262" s="231" t="s">
        <v>150</v>
      </c>
      <c r="E262" s="242" t="s">
        <v>1</v>
      </c>
      <c r="F262" s="243" t="s">
        <v>255</v>
      </c>
      <c r="G262" s="241"/>
      <c r="H262" s="244">
        <v>32.497999999999998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150</v>
      </c>
      <c r="AU262" s="250" t="s">
        <v>148</v>
      </c>
      <c r="AV262" s="14" t="s">
        <v>148</v>
      </c>
      <c r="AW262" s="14" t="s">
        <v>30</v>
      </c>
      <c r="AX262" s="14" t="s">
        <v>73</v>
      </c>
      <c r="AY262" s="250" t="s">
        <v>140</v>
      </c>
    </row>
    <row r="263" s="13" customFormat="1">
      <c r="A263" s="13"/>
      <c r="B263" s="229"/>
      <c r="C263" s="230"/>
      <c r="D263" s="231" t="s">
        <v>150</v>
      </c>
      <c r="E263" s="232" t="s">
        <v>1</v>
      </c>
      <c r="F263" s="233" t="s">
        <v>217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150</v>
      </c>
      <c r="AU263" s="239" t="s">
        <v>148</v>
      </c>
      <c r="AV263" s="13" t="s">
        <v>81</v>
      </c>
      <c r="AW263" s="13" t="s">
        <v>30</v>
      </c>
      <c r="AX263" s="13" t="s">
        <v>73</v>
      </c>
      <c r="AY263" s="239" t="s">
        <v>140</v>
      </c>
    </row>
    <row r="264" s="14" customFormat="1">
      <c r="A264" s="14"/>
      <c r="B264" s="240"/>
      <c r="C264" s="241"/>
      <c r="D264" s="231" t="s">
        <v>150</v>
      </c>
      <c r="E264" s="242" t="s">
        <v>1</v>
      </c>
      <c r="F264" s="243" t="s">
        <v>256</v>
      </c>
      <c r="G264" s="241"/>
      <c r="H264" s="244">
        <v>16.364000000000001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150</v>
      </c>
      <c r="AU264" s="250" t="s">
        <v>148</v>
      </c>
      <c r="AV264" s="14" t="s">
        <v>148</v>
      </c>
      <c r="AW264" s="14" t="s">
        <v>30</v>
      </c>
      <c r="AX264" s="14" t="s">
        <v>73</v>
      </c>
      <c r="AY264" s="250" t="s">
        <v>140</v>
      </c>
    </row>
    <row r="265" s="13" customFormat="1">
      <c r="A265" s="13"/>
      <c r="B265" s="229"/>
      <c r="C265" s="230"/>
      <c r="D265" s="231" t="s">
        <v>150</v>
      </c>
      <c r="E265" s="232" t="s">
        <v>1</v>
      </c>
      <c r="F265" s="233" t="s">
        <v>219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150</v>
      </c>
      <c r="AU265" s="239" t="s">
        <v>148</v>
      </c>
      <c r="AV265" s="13" t="s">
        <v>81</v>
      </c>
      <c r="AW265" s="13" t="s">
        <v>30</v>
      </c>
      <c r="AX265" s="13" t="s">
        <v>73</v>
      </c>
      <c r="AY265" s="239" t="s">
        <v>140</v>
      </c>
    </row>
    <row r="266" s="14" customFormat="1">
      <c r="A266" s="14"/>
      <c r="B266" s="240"/>
      <c r="C266" s="241"/>
      <c r="D266" s="231" t="s">
        <v>150</v>
      </c>
      <c r="E266" s="242" t="s">
        <v>1</v>
      </c>
      <c r="F266" s="243" t="s">
        <v>257</v>
      </c>
      <c r="G266" s="241"/>
      <c r="H266" s="244">
        <v>12.864000000000001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150</v>
      </c>
      <c r="AU266" s="250" t="s">
        <v>148</v>
      </c>
      <c r="AV266" s="14" t="s">
        <v>148</v>
      </c>
      <c r="AW266" s="14" t="s">
        <v>30</v>
      </c>
      <c r="AX266" s="14" t="s">
        <v>73</v>
      </c>
      <c r="AY266" s="250" t="s">
        <v>140</v>
      </c>
    </row>
    <row r="267" s="13" customFormat="1">
      <c r="A267" s="13"/>
      <c r="B267" s="229"/>
      <c r="C267" s="230"/>
      <c r="D267" s="231" t="s">
        <v>150</v>
      </c>
      <c r="E267" s="232" t="s">
        <v>1</v>
      </c>
      <c r="F267" s="233" t="s">
        <v>221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150</v>
      </c>
      <c r="AU267" s="239" t="s">
        <v>148</v>
      </c>
      <c r="AV267" s="13" t="s">
        <v>81</v>
      </c>
      <c r="AW267" s="13" t="s">
        <v>30</v>
      </c>
      <c r="AX267" s="13" t="s">
        <v>73</v>
      </c>
      <c r="AY267" s="239" t="s">
        <v>140</v>
      </c>
    </row>
    <row r="268" s="14" customFormat="1">
      <c r="A268" s="14"/>
      <c r="B268" s="240"/>
      <c r="C268" s="241"/>
      <c r="D268" s="231" t="s">
        <v>150</v>
      </c>
      <c r="E268" s="242" t="s">
        <v>1</v>
      </c>
      <c r="F268" s="243" t="s">
        <v>258</v>
      </c>
      <c r="G268" s="241"/>
      <c r="H268" s="244">
        <v>33.152000000000001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150</v>
      </c>
      <c r="AU268" s="250" t="s">
        <v>148</v>
      </c>
      <c r="AV268" s="14" t="s">
        <v>148</v>
      </c>
      <c r="AW268" s="14" t="s">
        <v>30</v>
      </c>
      <c r="AX268" s="14" t="s">
        <v>73</v>
      </c>
      <c r="AY268" s="250" t="s">
        <v>140</v>
      </c>
    </row>
    <row r="269" s="13" customFormat="1">
      <c r="A269" s="13"/>
      <c r="B269" s="229"/>
      <c r="C269" s="230"/>
      <c r="D269" s="231" t="s">
        <v>150</v>
      </c>
      <c r="E269" s="232" t="s">
        <v>1</v>
      </c>
      <c r="F269" s="233" t="s">
        <v>259</v>
      </c>
      <c r="G269" s="230"/>
      <c r="H269" s="232" t="s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150</v>
      </c>
      <c r="AU269" s="239" t="s">
        <v>148</v>
      </c>
      <c r="AV269" s="13" t="s">
        <v>81</v>
      </c>
      <c r="AW269" s="13" t="s">
        <v>30</v>
      </c>
      <c r="AX269" s="13" t="s">
        <v>73</v>
      </c>
      <c r="AY269" s="239" t="s">
        <v>140</v>
      </c>
    </row>
    <row r="270" s="14" customFormat="1">
      <c r="A270" s="14"/>
      <c r="B270" s="240"/>
      <c r="C270" s="241"/>
      <c r="D270" s="231" t="s">
        <v>150</v>
      </c>
      <c r="E270" s="242" t="s">
        <v>1</v>
      </c>
      <c r="F270" s="243" t="s">
        <v>260</v>
      </c>
      <c r="G270" s="241"/>
      <c r="H270" s="244">
        <v>60.505000000000003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150</v>
      </c>
      <c r="AU270" s="250" t="s">
        <v>148</v>
      </c>
      <c r="AV270" s="14" t="s">
        <v>148</v>
      </c>
      <c r="AW270" s="14" t="s">
        <v>30</v>
      </c>
      <c r="AX270" s="14" t="s">
        <v>73</v>
      </c>
      <c r="AY270" s="250" t="s">
        <v>140</v>
      </c>
    </row>
    <row r="271" s="13" customFormat="1">
      <c r="A271" s="13"/>
      <c r="B271" s="229"/>
      <c r="C271" s="230"/>
      <c r="D271" s="231" t="s">
        <v>150</v>
      </c>
      <c r="E271" s="232" t="s">
        <v>1</v>
      </c>
      <c r="F271" s="233" t="s">
        <v>225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150</v>
      </c>
      <c r="AU271" s="239" t="s">
        <v>148</v>
      </c>
      <c r="AV271" s="13" t="s">
        <v>81</v>
      </c>
      <c r="AW271" s="13" t="s">
        <v>30</v>
      </c>
      <c r="AX271" s="13" t="s">
        <v>73</v>
      </c>
      <c r="AY271" s="239" t="s">
        <v>140</v>
      </c>
    </row>
    <row r="272" s="14" customFormat="1">
      <c r="A272" s="14"/>
      <c r="B272" s="240"/>
      <c r="C272" s="241"/>
      <c r="D272" s="231" t="s">
        <v>150</v>
      </c>
      <c r="E272" s="242" t="s">
        <v>1</v>
      </c>
      <c r="F272" s="243" t="s">
        <v>261</v>
      </c>
      <c r="G272" s="241"/>
      <c r="H272" s="244">
        <v>54.088999999999999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150</v>
      </c>
      <c r="AU272" s="250" t="s">
        <v>148</v>
      </c>
      <c r="AV272" s="14" t="s">
        <v>148</v>
      </c>
      <c r="AW272" s="14" t="s">
        <v>30</v>
      </c>
      <c r="AX272" s="14" t="s">
        <v>73</v>
      </c>
      <c r="AY272" s="250" t="s">
        <v>140</v>
      </c>
    </row>
    <row r="273" s="13" customFormat="1">
      <c r="A273" s="13"/>
      <c r="B273" s="229"/>
      <c r="C273" s="230"/>
      <c r="D273" s="231" t="s">
        <v>150</v>
      </c>
      <c r="E273" s="232" t="s">
        <v>1</v>
      </c>
      <c r="F273" s="233" t="s">
        <v>262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150</v>
      </c>
      <c r="AU273" s="239" t="s">
        <v>148</v>
      </c>
      <c r="AV273" s="13" t="s">
        <v>81</v>
      </c>
      <c r="AW273" s="13" t="s">
        <v>30</v>
      </c>
      <c r="AX273" s="13" t="s">
        <v>73</v>
      </c>
      <c r="AY273" s="239" t="s">
        <v>140</v>
      </c>
    </row>
    <row r="274" s="14" customFormat="1">
      <c r="A274" s="14"/>
      <c r="B274" s="240"/>
      <c r="C274" s="241"/>
      <c r="D274" s="231" t="s">
        <v>150</v>
      </c>
      <c r="E274" s="242" t="s">
        <v>1</v>
      </c>
      <c r="F274" s="243" t="s">
        <v>263</v>
      </c>
      <c r="G274" s="241"/>
      <c r="H274" s="244">
        <v>-21.417000000000002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150</v>
      </c>
      <c r="AU274" s="250" t="s">
        <v>148</v>
      </c>
      <c r="AV274" s="14" t="s">
        <v>148</v>
      </c>
      <c r="AW274" s="14" t="s">
        <v>30</v>
      </c>
      <c r="AX274" s="14" t="s">
        <v>73</v>
      </c>
      <c r="AY274" s="250" t="s">
        <v>140</v>
      </c>
    </row>
    <row r="275" s="13" customFormat="1">
      <c r="A275" s="13"/>
      <c r="B275" s="229"/>
      <c r="C275" s="230"/>
      <c r="D275" s="231" t="s">
        <v>150</v>
      </c>
      <c r="E275" s="232" t="s">
        <v>1</v>
      </c>
      <c r="F275" s="233" t="s">
        <v>264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150</v>
      </c>
      <c r="AU275" s="239" t="s">
        <v>148</v>
      </c>
      <c r="AV275" s="13" t="s">
        <v>81</v>
      </c>
      <c r="AW275" s="13" t="s">
        <v>30</v>
      </c>
      <c r="AX275" s="13" t="s">
        <v>73</v>
      </c>
      <c r="AY275" s="239" t="s">
        <v>140</v>
      </c>
    </row>
    <row r="276" s="14" customFormat="1">
      <c r="A276" s="14"/>
      <c r="B276" s="240"/>
      <c r="C276" s="241"/>
      <c r="D276" s="231" t="s">
        <v>150</v>
      </c>
      <c r="E276" s="242" t="s">
        <v>1</v>
      </c>
      <c r="F276" s="243" t="s">
        <v>265</v>
      </c>
      <c r="G276" s="241"/>
      <c r="H276" s="244">
        <v>-5.4560000000000004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150</v>
      </c>
      <c r="AU276" s="250" t="s">
        <v>148</v>
      </c>
      <c r="AV276" s="14" t="s">
        <v>148</v>
      </c>
      <c r="AW276" s="14" t="s">
        <v>30</v>
      </c>
      <c r="AX276" s="14" t="s">
        <v>73</v>
      </c>
      <c r="AY276" s="250" t="s">
        <v>140</v>
      </c>
    </row>
    <row r="277" s="15" customFormat="1">
      <c r="A277" s="15"/>
      <c r="B277" s="262"/>
      <c r="C277" s="263"/>
      <c r="D277" s="231" t="s">
        <v>150</v>
      </c>
      <c r="E277" s="264" t="s">
        <v>1</v>
      </c>
      <c r="F277" s="265" t="s">
        <v>188</v>
      </c>
      <c r="G277" s="263"/>
      <c r="H277" s="266">
        <v>182.59899999999999</v>
      </c>
      <c r="I277" s="267"/>
      <c r="J277" s="263"/>
      <c r="K277" s="263"/>
      <c r="L277" s="268"/>
      <c r="M277" s="269"/>
      <c r="N277" s="270"/>
      <c r="O277" s="270"/>
      <c r="P277" s="270"/>
      <c r="Q277" s="270"/>
      <c r="R277" s="270"/>
      <c r="S277" s="270"/>
      <c r="T277" s="27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2" t="s">
        <v>150</v>
      </c>
      <c r="AU277" s="272" t="s">
        <v>148</v>
      </c>
      <c r="AV277" s="15" t="s">
        <v>147</v>
      </c>
      <c r="AW277" s="15" t="s">
        <v>30</v>
      </c>
      <c r="AX277" s="15" t="s">
        <v>81</v>
      </c>
      <c r="AY277" s="272" t="s">
        <v>140</v>
      </c>
    </row>
    <row r="278" s="2" customFormat="1" ht="24.15" customHeight="1">
      <c r="A278" s="38"/>
      <c r="B278" s="39"/>
      <c r="C278" s="215" t="s">
        <v>277</v>
      </c>
      <c r="D278" s="215" t="s">
        <v>143</v>
      </c>
      <c r="E278" s="216" t="s">
        <v>278</v>
      </c>
      <c r="F278" s="217" t="s">
        <v>279</v>
      </c>
      <c r="G278" s="218" t="s">
        <v>146</v>
      </c>
      <c r="H278" s="219">
        <v>15.074999999999999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39</v>
      </c>
      <c r="O278" s="91"/>
      <c r="P278" s="225">
        <f>O278*H278</f>
        <v>0</v>
      </c>
      <c r="Q278" s="225">
        <v>0.0373</v>
      </c>
      <c r="R278" s="225">
        <f>Q278*H278</f>
        <v>0.56229750000000001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147</v>
      </c>
      <c r="AT278" s="227" t="s">
        <v>143</v>
      </c>
      <c r="AU278" s="227" t="s">
        <v>148</v>
      </c>
      <c r="AY278" s="17" t="s">
        <v>140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148</v>
      </c>
      <c r="BK278" s="228">
        <f>ROUND(I278*H278,2)</f>
        <v>0</v>
      </c>
      <c r="BL278" s="17" t="s">
        <v>147</v>
      </c>
      <c r="BM278" s="227" t="s">
        <v>280</v>
      </c>
    </row>
    <row r="279" s="13" customFormat="1">
      <c r="A279" s="13"/>
      <c r="B279" s="229"/>
      <c r="C279" s="230"/>
      <c r="D279" s="231" t="s">
        <v>150</v>
      </c>
      <c r="E279" s="232" t="s">
        <v>1</v>
      </c>
      <c r="F279" s="233" t="s">
        <v>281</v>
      </c>
      <c r="G279" s="230"/>
      <c r="H279" s="232" t="s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150</v>
      </c>
      <c r="AU279" s="239" t="s">
        <v>148</v>
      </c>
      <c r="AV279" s="13" t="s">
        <v>81</v>
      </c>
      <c r="AW279" s="13" t="s">
        <v>30</v>
      </c>
      <c r="AX279" s="13" t="s">
        <v>73</v>
      </c>
      <c r="AY279" s="239" t="s">
        <v>140</v>
      </c>
    </row>
    <row r="280" s="14" customFormat="1">
      <c r="A280" s="14"/>
      <c r="B280" s="240"/>
      <c r="C280" s="241"/>
      <c r="D280" s="231" t="s">
        <v>150</v>
      </c>
      <c r="E280" s="242" t="s">
        <v>1</v>
      </c>
      <c r="F280" s="243" t="s">
        <v>282</v>
      </c>
      <c r="G280" s="241"/>
      <c r="H280" s="244">
        <v>2.1749999999999998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150</v>
      </c>
      <c r="AU280" s="250" t="s">
        <v>148</v>
      </c>
      <c r="AV280" s="14" t="s">
        <v>148</v>
      </c>
      <c r="AW280" s="14" t="s">
        <v>30</v>
      </c>
      <c r="AX280" s="14" t="s">
        <v>73</v>
      </c>
      <c r="AY280" s="250" t="s">
        <v>140</v>
      </c>
    </row>
    <row r="281" s="13" customFormat="1">
      <c r="A281" s="13"/>
      <c r="B281" s="229"/>
      <c r="C281" s="230"/>
      <c r="D281" s="231" t="s">
        <v>150</v>
      </c>
      <c r="E281" s="232" t="s">
        <v>1</v>
      </c>
      <c r="F281" s="233" t="s">
        <v>283</v>
      </c>
      <c r="G281" s="230"/>
      <c r="H281" s="232" t="s">
        <v>1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150</v>
      </c>
      <c r="AU281" s="239" t="s">
        <v>148</v>
      </c>
      <c r="AV281" s="13" t="s">
        <v>81</v>
      </c>
      <c r="AW281" s="13" t="s">
        <v>30</v>
      </c>
      <c r="AX281" s="13" t="s">
        <v>73</v>
      </c>
      <c r="AY281" s="239" t="s">
        <v>140</v>
      </c>
    </row>
    <row r="282" s="14" customFormat="1">
      <c r="A282" s="14"/>
      <c r="B282" s="240"/>
      <c r="C282" s="241"/>
      <c r="D282" s="231" t="s">
        <v>150</v>
      </c>
      <c r="E282" s="242" t="s">
        <v>1</v>
      </c>
      <c r="F282" s="243" t="s">
        <v>284</v>
      </c>
      <c r="G282" s="241"/>
      <c r="H282" s="244">
        <v>3.4500000000000002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150</v>
      </c>
      <c r="AU282" s="250" t="s">
        <v>148</v>
      </c>
      <c r="AV282" s="14" t="s">
        <v>148</v>
      </c>
      <c r="AW282" s="14" t="s">
        <v>30</v>
      </c>
      <c r="AX282" s="14" t="s">
        <v>73</v>
      </c>
      <c r="AY282" s="250" t="s">
        <v>140</v>
      </c>
    </row>
    <row r="283" s="13" customFormat="1">
      <c r="A283" s="13"/>
      <c r="B283" s="229"/>
      <c r="C283" s="230"/>
      <c r="D283" s="231" t="s">
        <v>150</v>
      </c>
      <c r="E283" s="232" t="s">
        <v>1</v>
      </c>
      <c r="F283" s="233" t="s">
        <v>285</v>
      </c>
      <c r="G283" s="230"/>
      <c r="H283" s="232" t="s">
        <v>1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150</v>
      </c>
      <c r="AU283" s="239" t="s">
        <v>148</v>
      </c>
      <c r="AV283" s="13" t="s">
        <v>81</v>
      </c>
      <c r="AW283" s="13" t="s">
        <v>30</v>
      </c>
      <c r="AX283" s="13" t="s">
        <v>73</v>
      </c>
      <c r="AY283" s="239" t="s">
        <v>140</v>
      </c>
    </row>
    <row r="284" s="14" customFormat="1">
      <c r="A284" s="14"/>
      <c r="B284" s="240"/>
      <c r="C284" s="241"/>
      <c r="D284" s="231" t="s">
        <v>150</v>
      </c>
      <c r="E284" s="242" t="s">
        <v>1</v>
      </c>
      <c r="F284" s="243" t="s">
        <v>286</v>
      </c>
      <c r="G284" s="241"/>
      <c r="H284" s="244">
        <v>8.4000000000000004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150</v>
      </c>
      <c r="AU284" s="250" t="s">
        <v>148</v>
      </c>
      <c r="AV284" s="14" t="s">
        <v>148</v>
      </c>
      <c r="AW284" s="14" t="s">
        <v>30</v>
      </c>
      <c r="AX284" s="14" t="s">
        <v>73</v>
      </c>
      <c r="AY284" s="250" t="s">
        <v>140</v>
      </c>
    </row>
    <row r="285" s="13" customFormat="1">
      <c r="A285" s="13"/>
      <c r="B285" s="229"/>
      <c r="C285" s="230"/>
      <c r="D285" s="231" t="s">
        <v>150</v>
      </c>
      <c r="E285" s="232" t="s">
        <v>1</v>
      </c>
      <c r="F285" s="233" t="s">
        <v>209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150</v>
      </c>
      <c r="AU285" s="239" t="s">
        <v>148</v>
      </c>
      <c r="AV285" s="13" t="s">
        <v>81</v>
      </c>
      <c r="AW285" s="13" t="s">
        <v>30</v>
      </c>
      <c r="AX285" s="13" t="s">
        <v>73</v>
      </c>
      <c r="AY285" s="239" t="s">
        <v>140</v>
      </c>
    </row>
    <row r="286" s="14" customFormat="1">
      <c r="A286" s="14"/>
      <c r="B286" s="240"/>
      <c r="C286" s="241"/>
      <c r="D286" s="231" t="s">
        <v>150</v>
      </c>
      <c r="E286" s="242" t="s">
        <v>1</v>
      </c>
      <c r="F286" s="243" t="s">
        <v>287</v>
      </c>
      <c r="G286" s="241"/>
      <c r="H286" s="244">
        <v>1.05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150</v>
      </c>
      <c r="AU286" s="250" t="s">
        <v>148</v>
      </c>
      <c r="AV286" s="14" t="s">
        <v>148</v>
      </c>
      <c r="AW286" s="14" t="s">
        <v>30</v>
      </c>
      <c r="AX286" s="14" t="s">
        <v>73</v>
      </c>
      <c r="AY286" s="250" t="s">
        <v>140</v>
      </c>
    </row>
    <row r="287" s="15" customFormat="1">
      <c r="A287" s="15"/>
      <c r="B287" s="262"/>
      <c r="C287" s="263"/>
      <c r="D287" s="231" t="s">
        <v>150</v>
      </c>
      <c r="E287" s="264" t="s">
        <v>1</v>
      </c>
      <c r="F287" s="265" t="s">
        <v>188</v>
      </c>
      <c r="G287" s="263"/>
      <c r="H287" s="266">
        <v>15.074999999999999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2" t="s">
        <v>150</v>
      </c>
      <c r="AU287" s="272" t="s">
        <v>148</v>
      </c>
      <c r="AV287" s="15" t="s">
        <v>147</v>
      </c>
      <c r="AW287" s="15" t="s">
        <v>30</v>
      </c>
      <c r="AX287" s="15" t="s">
        <v>81</v>
      </c>
      <c r="AY287" s="272" t="s">
        <v>140</v>
      </c>
    </row>
    <row r="288" s="2" customFormat="1" ht="24.15" customHeight="1">
      <c r="A288" s="38"/>
      <c r="B288" s="39"/>
      <c r="C288" s="215" t="s">
        <v>288</v>
      </c>
      <c r="D288" s="215" t="s">
        <v>143</v>
      </c>
      <c r="E288" s="216" t="s">
        <v>289</v>
      </c>
      <c r="F288" s="217" t="s">
        <v>290</v>
      </c>
      <c r="G288" s="218" t="s">
        <v>173</v>
      </c>
      <c r="H288" s="219">
        <v>30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39</v>
      </c>
      <c r="O288" s="91"/>
      <c r="P288" s="225">
        <f>O288*H288</f>
        <v>0</v>
      </c>
      <c r="Q288" s="225">
        <v>0.0033999999999999998</v>
      </c>
      <c r="R288" s="225">
        <f>Q288*H288</f>
        <v>0.10199999999999999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147</v>
      </c>
      <c r="AT288" s="227" t="s">
        <v>143</v>
      </c>
      <c r="AU288" s="227" t="s">
        <v>148</v>
      </c>
      <c r="AY288" s="17" t="s">
        <v>140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148</v>
      </c>
      <c r="BK288" s="228">
        <f>ROUND(I288*H288,2)</f>
        <v>0</v>
      </c>
      <c r="BL288" s="17" t="s">
        <v>147</v>
      </c>
      <c r="BM288" s="227" t="s">
        <v>291</v>
      </c>
    </row>
    <row r="289" s="13" customFormat="1">
      <c r="A289" s="13"/>
      <c r="B289" s="229"/>
      <c r="C289" s="230"/>
      <c r="D289" s="231" t="s">
        <v>150</v>
      </c>
      <c r="E289" s="232" t="s">
        <v>1</v>
      </c>
      <c r="F289" s="233" t="s">
        <v>292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150</v>
      </c>
      <c r="AU289" s="239" t="s">
        <v>148</v>
      </c>
      <c r="AV289" s="13" t="s">
        <v>81</v>
      </c>
      <c r="AW289" s="13" t="s">
        <v>30</v>
      </c>
      <c r="AX289" s="13" t="s">
        <v>73</v>
      </c>
      <c r="AY289" s="239" t="s">
        <v>140</v>
      </c>
    </row>
    <row r="290" s="14" customFormat="1">
      <c r="A290" s="14"/>
      <c r="B290" s="240"/>
      <c r="C290" s="241"/>
      <c r="D290" s="231" t="s">
        <v>150</v>
      </c>
      <c r="E290" s="242" t="s">
        <v>1</v>
      </c>
      <c r="F290" s="243" t="s">
        <v>293</v>
      </c>
      <c r="G290" s="241"/>
      <c r="H290" s="244">
        <v>30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150</v>
      </c>
      <c r="AU290" s="250" t="s">
        <v>148</v>
      </c>
      <c r="AV290" s="14" t="s">
        <v>148</v>
      </c>
      <c r="AW290" s="14" t="s">
        <v>30</v>
      </c>
      <c r="AX290" s="14" t="s">
        <v>81</v>
      </c>
      <c r="AY290" s="250" t="s">
        <v>140</v>
      </c>
    </row>
    <row r="291" s="2" customFormat="1" ht="24.15" customHeight="1">
      <c r="A291" s="38"/>
      <c r="B291" s="39"/>
      <c r="C291" s="215" t="s">
        <v>294</v>
      </c>
      <c r="D291" s="215" t="s">
        <v>143</v>
      </c>
      <c r="E291" s="216" t="s">
        <v>295</v>
      </c>
      <c r="F291" s="217" t="s">
        <v>296</v>
      </c>
      <c r="G291" s="218" t="s">
        <v>146</v>
      </c>
      <c r="H291" s="219">
        <v>39.329000000000001</v>
      </c>
      <c r="I291" s="220"/>
      <c r="J291" s="221">
        <f>ROUND(I291*H291,2)</f>
        <v>0</v>
      </c>
      <c r="K291" s="222"/>
      <c r="L291" s="44"/>
      <c r="M291" s="223" t="s">
        <v>1</v>
      </c>
      <c r="N291" s="224" t="s">
        <v>39</v>
      </c>
      <c r="O291" s="91"/>
      <c r="P291" s="225">
        <f>O291*H291</f>
        <v>0</v>
      </c>
      <c r="Q291" s="225">
        <v>0.015400000000000001</v>
      </c>
      <c r="R291" s="225">
        <f>Q291*H291</f>
        <v>0.60566660000000005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147</v>
      </c>
      <c r="AT291" s="227" t="s">
        <v>143</v>
      </c>
      <c r="AU291" s="227" t="s">
        <v>148</v>
      </c>
      <c r="AY291" s="17" t="s">
        <v>140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148</v>
      </c>
      <c r="BK291" s="228">
        <f>ROUND(I291*H291,2)</f>
        <v>0</v>
      </c>
      <c r="BL291" s="17" t="s">
        <v>147</v>
      </c>
      <c r="BM291" s="227" t="s">
        <v>297</v>
      </c>
    </row>
    <row r="292" s="13" customFormat="1">
      <c r="A292" s="13"/>
      <c r="B292" s="229"/>
      <c r="C292" s="230"/>
      <c r="D292" s="231" t="s">
        <v>150</v>
      </c>
      <c r="E292" s="232" t="s">
        <v>1</v>
      </c>
      <c r="F292" s="233" t="s">
        <v>240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150</v>
      </c>
      <c r="AU292" s="239" t="s">
        <v>148</v>
      </c>
      <c r="AV292" s="13" t="s">
        <v>81</v>
      </c>
      <c r="AW292" s="13" t="s">
        <v>30</v>
      </c>
      <c r="AX292" s="13" t="s">
        <v>73</v>
      </c>
      <c r="AY292" s="239" t="s">
        <v>140</v>
      </c>
    </row>
    <row r="293" s="14" customFormat="1">
      <c r="A293" s="14"/>
      <c r="B293" s="240"/>
      <c r="C293" s="241"/>
      <c r="D293" s="231" t="s">
        <v>150</v>
      </c>
      <c r="E293" s="242" t="s">
        <v>1</v>
      </c>
      <c r="F293" s="243" t="s">
        <v>298</v>
      </c>
      <c r="G293" s="241"/>
      <c r="H293" s="244">
        <v>22.305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150</v>
      </c>
      <c r="AU293" s="250" t="s">
        <v>148</v>
      </c>
      <c r="AV293" s="14" t="s">
        <v>148</v>
      </c>
      <c r="AW293" s="14" t="s">
        <v>30</v>
      </c>
      <c r="AX293" s="14" t="s">
        <v>73</v>
      </c>
      <c r="AY293" s="250" t="s">
        <v>140</v>
      </c>
    </row>
    <row r="294" s="13" customFormat="1">
      <c r="A294" s="13"/>
      <c r="B294" s="229"/>
      <c r="C294" s="230"/>
      <c r="D294" s="231" t="s">
        <v>150</v>
      </c>
      <c r="E294" s="232" t="s">
        <v>1</v>
      </c>
      <c r="F294" s="233" t="s">
        <v>242</v>
      </c>
      <c r="G294" s="230"/>
      <c r="H294" s="232" t="s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150</v>
      </c>
      <c r="AU294" s="239" t="s">
        <v>148</v>
      </c>
      <c r="AV294" s="13" t="s">
        <v>81</v>
      </c>
      <c r="AW294" s="13" t="s">
        <v>30</v>
      </c>
      <c r="AX294" s="13" t="s">
        <v>73</v>
      </c>
      <c r="AY294" s="239" t="s">
        <v>140</v>
      </c>
    </row>
    <row r="295" s="14" customFormat="1">
      <c r="A295" s="14"/>
      <c r="B295" s="240"/>
      <c r="C295" s="241"/>
      <c r="D295" s="231" t="s">
        <v>150</v>
      </c>
      <c r="E295" s="242" t="s">
        <v>1</v>
      </c>
      <c r="F295" s="243" t="s">
        <v>299</v>
      </c>
      <c r="G295" s="241"/>
      <c r="H295" s="244">
        <v>5.6189999999999998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150</v>
      </c>
      <c r="AU295" s="250" t="s">
        <v>148</v>
      </c>
      <c r="AV295" s="14" t="s">
        <v>148</v>
      </c>
      <c r="AW295" s="14" t="s">
        <v>30</v>
      </c>
      <c r="AX295" s="14" t="s">
        <v>73</v>
      </c>
      <c r="AY295" s="250" t="s">
        <v>140</v>
      </c>
    </row>
    <row r="296" s="13" customFormat="1">
      <c r="A296" s="13"/>
      <c r="B296" s="229"/>
      <c r="C296" s="230"/>
      <c r="D296" s="231" t="s">
        <v>150</v>
      </c>
      <c r="E296" s="232" t="s">
        <v>1</v>
      </c>
      <c r="F296" s="233" t="s">
        <v>300</v>
      </c>
      <c r="G296" s="230"/>
      <c r="H296" s="232" t="s">
        <v>1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150</v>
      </c>
      <c r="AU296" s="239" t="s">
        <v>148</v>
      </c>
      <c r="AV296" s="13" t="s">
        <v>81</v>
      </c>
      <c r="AW296" s="13" t="s">
        <v>30</v>
      </c>
      <c r="AX296" s="13" t="s">
        <v>73</v>
      </c>
      <c r="AY296" s="239" t="s">
        <v>140</v>
      </c>
    </row>
    <row r="297" s="14" customFormat="1">
      <c r="A297" s="14"/>
      <c r="B297" s="240"/>
      <c r="C297" s="241"/>
      <c r="D297" s="231" t="s">
        <v>150</v>
      </c>
      <c r="E297" s="242" t="s">
        <v>1</v>
      </c>
      <c r="F297" s="243" t="s">
        <v>245</v>
      </c>
      <c r="G297" s="241"/>
      <c r="H297" s="244">
        <v>5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150</v>
      </c>
      <c r="AU297" s="250" t="s">
        <v>148</v>
      </c>
      <c r="AV297" s="14" t="s">
        <v>148</v>
      </c>
      <c r="AW297" s="14" t="s">
        <v>30</v>
      </c>
      <c r="AX297" s="14" t="s">
        <v>73</v>
      </c>
      <c r="AY297" s="250" t="s">
        <v>140</v>
      </c>
    </row>
    <row r="298" s="13" customFormat="1">
      <c r="A298" s="13"/>
      <c r="B298" s="229"/>
      <c r="C298" s="230"/>
      <c r="D298" s="231" t="s">
        <v>150</v>
      </c>
      <c r="E298" s="232" t="s">
        <v>1</v>
      </c>
      <c r="F298" s="233" t="s">
        <v>246</v>
      </c>
      <c r="G298" s="230"/>
      <c r="H298" s="232" t="s">
        <v>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150</v>
      </c>
      <c r="AU298" s="239" t="s">
        <v>148</v>
      </c>
      <c r="AV298" s="13" t="s">
        <v>81</v>
      </c>
      <c r="AW298" s="13" t="s">
        <v>30</v>
      </c>
      <c r="AX298" s="13" t="s">
        <v>73</v>
      </c>
      <c r="AY298" s="239" t="s">
        <v>140</v>
      </c>
    </row>
    <row r="299" s="14" customFormat="1">
      <c r="A299" s="14"/>
      <c r="B299" s="240"/>
      <c r="C299" s="241"/>
      <c r="D299" s="231" t="s">
        <v>150</v>
      </c>
      <c r="E299" s="242" t="s">
        <v>1</v>
      </c>
      <c r="F299" s="243" t="s">
        <v>301</v>
      </c>
      <c r="G299" s="241"/>
      <c r="H299" s="244">
        <v>6.4050000000000002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150</v>
      </c>
      <c r="AU299" s="250" t="s">
        <v>148</v>
      </c>
      <c r="AV299" s="14" t="s">
        <v>148</v>
      </c>
      <c r="AW299" s="14" t="s">
        <v>30</v>
      </c>
      <c r="AX299" s="14" t="s">
        <v>73</v>
      </c>
      <c r="AY299" s="250" t="s">
        <v>140</v>
      </c>
    </row>
    <row r="300" s="15" customFormat="1">
      <c r="A300" s="15"/>
      <c r="B300" s="262"/>
      <c r="C300" s="263"/>
      <c r="D300" s="231" t="s">
        <v>150</v>
      </c>
      <c r="E300" s="264" t="s">
        <v>1</v>
      </c>
      <c r="F300" s="265" t="s">
        <v>188</v>
      </c>
      <c r="G300" s="263"/>
      <c r="H300" s="266">
        <v>39.329000000000001</v>
      </c>
      <c r="I300" s="267"/>
      <c r="J300" s="263"/>
      <c r="K300" s="263"/>
      <c r="L300" s="268"/>
      <c r="M300" s="269"/>
      <c r="N300" s="270"/>
      <c r="O300" s="270"/>
      <c r="P300" s="270"/>
      <c r="Q300" s="270"/>
      <c r="R300" s="270"/>
      <c r="S300" s="270"/>
      <c r="T300" s="27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2" t="s">
        <v>150</v>
      </c>
      <c r="AU300" s="272" t="s">
        <v>148</v>
      </c>
      <c r="AV300" s="15" t="s">
        <v>147</v>
      </c>
      <c r="AW300" s="15" t="s">
        <v>30</v>
      </c>
      <c r="AX300" s="15" t="s">
        <v>81</v>
      </c>
      <c r="AY300" s="272" t="s">
        <v>140</v>
      </c>
    </row>
    <row r="301" s="2" customFormat="1" ht="24.15" customHeight="1">
      <c r="A301" s="38"/>
      <c r="B301" s="39"/>
      <c r="C301" s="215" t="s">
        <v>7</v>
      </c>
      <c r="D301" s="215" t="s">
        <v>143</v>
      </c>
      <c r="E301" s="216" t="s">
        <v>302</v>
      </c>
      <c r="F301" s="217" t="s">
        <v>303</v>
      </c>
      <c r="G301" s="218" t="s">
        <v>304</v>
      </c>
      <c r="H301" s="219">
        <v>0.373</v>
      </c>
      <c r="I301" s="220"/>
      <c r="J301" s="221">
        <f>ROUND(I301*H301,2)</f>
        <v>0</v>
      </c>
      <c r="K301" s="222"/>
      <c r="L301" s="44"/>
      <c r="M301" s="223" t="s">
        <v>1</v>
      </c>
      <c r="N301" s="224" t="s">
        <v>39</v>
      </c>
      <c r="O301" s="91"/>
      <c r="P301" s="225">
        <f>O301*H301</f>
        <v>0</v>
      </c>
      <c r="Q301" s="225">
        <v>2.3010199999999998</v>
      </c>
      <c r="R301" s="225">
        <f>Q301*H301</f>
        <v>0.85828045999999991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147</v>
      </c>
      <c r="AT301" s="227" t="s">
        <v>143</v>
      </c>
      <c r="AU301" s="227" t="s">
        <v>148</v>
      </c>
      <c r="AY301" s="17" t="s">
        <v>140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148</v>
      </c>
      <c r="BK301" s="228">
        <f>ROUND(I301*H301,2)</f>
        <v>0</v>
      </c>
      <c r="BL301" s="17" t="s">
        <v>147</v>
      </c>
      <c r="BM301" s="227" t="s">
        <v>305</v>
      </c>
    </row>
    <row r="302" s="13" customFormat="1">
      <c r="A302" s="13"/>
      <c r="B302" s="229"/>
      <c r="C302" s="230"/>
      <c r="D302" s="231" t="s">
        <v>150</v>
      </c>
      <c r="E302" s="232" t="s">
        <v>1</v>
      </c>
      <c r="F302" s="233" t="s">
        <v>306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150</v>
      </c>
      <c r="AU302" s="239" t="s">
        <v>148</v>
      </c>
      <c r="AV302" s="13" t="s">
        <v>81</v>
      </c>
      <c r="AW302" s="13" t="s">
        <v>30</v>
      </c>
      <c r="AX302" s="13" t="s">
        <v>73</v>
      </c>
      <c r="AY302" s="239" t="s">
        <v>140</v>
      </c>
    </row>
    <row r="303" s="14" customFormat="1">
      <c r="A303" s="14"/>
      <c r="B303" s="240"/>
      <c r="C303" s="241"/>
      <c r="D303" s="231" t="s">
        <v>150</v>
      </c>
      <c r="E303" s="242" t="s">
        <v>1</v>
      </c>
      <c r="F303" s="243" t="s">
        <v>307</v>
      </c>
      <c r="G303" s="241"/>
      <c r="H303" s="244">
        <v>0.059999999999999998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150</v>
      </c>
      <c r="AU303" s="250" t="s">
        <v>148</v>
      </c>
      <c r="AV303" s="14" t="s">
        <v>148</v>
      </c>
      <c r="AW303" s="14" t="s">
        <v>30</v>
      </c>
      <c r="AX303" s="14" t="s">
        <v>73</v>
      </c>
      <c r="AY303" s="250" t="s">
        <v>140</v>
      </c>
    </row>
    <row r="304" s="13" customFormat="1">
      <c r="A304" s="13"/>
      <c r="B304" s="229"/>
      <c r="C304" s="230"/>
      <c r="D304" s="231" t="s">
        <v>150</v>
      </c>
      <c r="E304" s="232" t="s">
        <v>1</v>
      </c>
      <c r="F304" s="233" t="s">
        <v>308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150</v>
      </c>
      <c r="AU304" s="239" t="s">
        <v>148</v>
      </c>
      <c r="AV304" s="13" t="s">
        <v>81</v>
      </c>
      <c r="AW304" s="13" t="s">
        <v>30</v>
      </c>
      <c r="AX304" s="13" t="s">
        <v>73</v>
      </c>
      <c r="AY304" s="239" t="s">
        <v>140</v>
      </c>
    </row>
    <row r="305" s="14" customFormat="1">
      <c r="A305" s="14"/>
      <c r="B305" s="240"/>
      <c r="C305" s="241"/>
      <c r="D305" s="231" t="s">
        <v>150</v>
      </c>
      <c r="E305" s="242" t="s">
        <v>1</v>
      </c>
      <c r="F305" s="243" t="s">
        <v>309</v>
      </c>
      <c r="G305" s="241"/>
      <c r="H305" s="244">
        <v>0.244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150</v>
      </c>
      <c r="AU305" s="250" t="s">
        <v>148</v>
      </c>
      <c r="AV305" s="14" t="s">
        <v>148</v>
      </c>
      <c r="AW305" s="14" t="s">
        <v>30</v>
      </c>
      <c r="AX305" s="14" t="s">
        <v>73</v>
      </c>
      <c r="AY305" s="250" t="s">
        <v>140</v>
      </c>
    </row>
    <row r="306" s="13" customFormat="1">
      <c r="A306" s="13"/>
      <c r="B306" s="229"/>
      <c r="C306" s="230"/>
      <c r="D306" s="231" t="s">
        <v>150</v>
      </c>
      <c r="E306" s="232" t="s">
        <v>1</v>
      </c>
      <c r="F306" s="233" t="s">
        <v>310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150</v>
      </c>
      <c r="AU306" s="239" t="s">
        <v>148</v>
      </c>
      <c r="AV306" s="13" t="s">
        <v>81</v>
      </c>
      <c r="AW306" s="13" t="s">
        <v>30</v>
      </c>
      <c r="AX306" s="13" t="s">
        <v>73</v>
      </c>
      <c r="AY306" s="239" t="s">
        <v>140</v>
      </c>
    </row>
    <row r="307" s="14" customFormat="1">
      <c r="A307" s="14"/>
      <c r="B307" s="240"/>
      <c r="C307" s="241"/>
      <c r="D307" s="231" t="s">
        <v>150</v>
      </c>
      <c r="E307" s="242" t="s">
        <v>1</v>
      </c>
      <c r="F307" s="243" t="s">
        <v>311</v>
      </c>
      <c r="G307" s="241"/>
      <c r="H307" s="244">
        <v>0.069000000000000006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150</v>
      </c>
      <c r="AU307" s="250" t="s">
        <v>148</v>
      </c>
      <c r="AV307" s="14" t="s">
        <v>148</v>
      </c>
      <c r="AW307" s="14" t="s">
        <v>30</v>
      </c>
      <c r="AX307" s="14" t="s">
        <v>73</v>
      </c>
      <c r="AY307" s="250" t="s">
        <v>140</v>
      </c>
    </row>
    <row r="308" s="15" customFormat="1">
      <c r="A308" s="15"/>
      <c r="B308" s="262"/>
      <c r="C308" s="263"/>
      <c r="D308" s="231" t="s">
        <v>150</v>
      </c>
      <c r="E308" s="264" t="s">
        <v>1</v>
      </c>
      <c r="F308" s="265" t="s">
        <v>188</v>
      </c>
      <c r="G308" s="263"/>
      <c r="H308" s="266">
        <v>0.373</v>
      </c>
      <c r="I308" s="267"/>
      <c r="J308" s="263"/>
      <c r="K308" s="263"/>
      <c r="L308" s="268"/>
      <c r="M308" s="269"/>
      <c r="N308" s="270"/>
      <c r="O308" s="270"/>
      <c r="P308" s="270"/>
      <c r="Q308" s="270"/>
      <c r="R308" s="270"/>
      <c r="S308" s="270"/>
      <c r="T308" s="271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2" t="s">
        <v>150</v>
      </c>
      <c r="AU308" s="272" t="s">
        <v>148</v>
      </c>
      <c r="AV308" s="15" t="s">
        <v>147</v>
      </c>
      <c r="AW308" s="15" t="s">
        <v>30</v>
      </c>
      <c r="AX308" s="15" t="s">
        <v>81</v>
      </c>
      <c r="AY308" s="272" t="s">
        <v>140</v>
      </c>
    </row>
    <row r="309" s="2" customFormat="1" ht="16.5" customHeight="1">
      <c r="A309" s="38"/>
      <c r="B309" s="39"/>
      <c r="C309" s="215" t="s">
        <v>312</v>
      </c>
      <c r="D309" s="215" t="s">
        <v>143</v>
      </c>
      <c r="E309" s="216" t="s">
        <v>313</v>
      </c>
      <c r="F309" s="217" t="s">
        <v>314</v>
      </c>
      <c r="G309" s="218" t="s">
        <v>146</v>
      </c>
      <c r="H309" s="219">
        <v>49.241999999999997</v>
      </c>
      <c r="I309" s="220"/>
      <c r="J309" s="221">
        <f>ROUND(I309*H309,2)</f>
        <v>0</v>
      </c>
      <c r="K309" s="222"/>
      <c r="L309" s="44"/>
      <c r="M309" s="223" t="s">
        <v>1</v>
      </c>
      <c r="N309" s="224" t="s">
        <v>39</v>
      </c>
      <c r="O309" s="91"/>
      <c r="P309" s="225">
        <f>O309*H309</f>
        <v>0</v>
      </c>
      <c r="Q309" s="225">
        <v>0.00012999999999999999</v>
      </c>
      <c r="R309" s="225">
        <f>Q309*H309</f>
        <v>0.0064014599999999994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147</v>
      </c>
      <c r="AT309" s="227" t="s">
        <v>143</v>
      </c>
      <c r="AU309" s="227" t="s">
        <v>148</v>
      </c>
      <c r="AY309" s="17" t="s">
        <v>140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148</v>
      </c>
      <c r="BK309" s="228">
        <f>ROUND(I309*H309,2)</f>
        <v>0</v>
      </c>
      <c r="BL309" s="17" t="s">
        <v>147</v>
      </c>
      <c r="BM309" s="227" t="s">
        <v>315</v>
      </c>
    </row>
    <row r="310" s="13" customFormat="1">
      <c r="A310" s="13"/>
      <c r="B310" s="229"/>
      <c r="C310" s="230"/>
      <c r="D310" s="231" t="s">
        <v>150</v>
      </c>
      <c r="E310" s="232" t="s">
        <v>1</v>
      </c>
      <c r="F310" s="233" t="s">
        <v>316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150</v>
      </c>
      <c r="AU310" s="239" t="s">
        <v>148</v>
      </c>
      <c r="AV310" s="13" t="s">
        <v>81</v>
      </c>
      <c r="AW310" s="13" t="s">
        <v>30</v>
      </c>
      <c r="AX310" s="13" t="s">
        <v>73</v>
      </c>
      <c r="AY310" s="239" t="s">
        <v>140</v>
      </c>
    </row>
    <row r="311" s="13" customFormat="1">
      <c r="A311" s="13"/>
      <c r="B311" s="229"/>
      <c r="C311" s="230"/>
      <c r="D311" s="231" t="s">
        <v>150</v>
      </c>
      <c r="E311" s="232" t="s">
        <v>1</v>
      </c>
      <c r="F311" s="233" t="s">
        <v>223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150</v>
      </c>
      <c r="AU311" s="239" t="s">
        <v>148</v>
      </c>
      <c r="AV311" s="13" t="s">
        <v>81</v>
      </c>
      <c r="AW311" s="13" t="s">
        <v>30</v>
      </c>
      <c r="AX311" s="13" t="s">
        <v>73</v>
      </c>
      <c r="AY311" s="239" t="s">
        <v>140</v>
      </c>
    </row>
    <row r="312" s="14" customFormat="1">
      <c r="A312" s="14"/>
      <c r="B312" s="240"/>
      <c r="C312" s="241"/>
      <c r="D312" s="231" t="s">
        <v>150</v>
      </c>
      <c r="E312" s="242" t="s">
        <v>1</v>
      </c>
      <c r="F312" s="243" t="s">
        <v>224</v>
      </c>
      <c r="G312" s="241"/>
      <c r="H312" s="244">
        <v>26.372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150</v>
      </c>
      <c r="AU312" s="250" t="s">
        <v>148</v>
      </c>
      <c r="AV312" s="14" t="s">
        <v>148</v>
      </c>
      <c r="AW312" s="14" t="s">
        <v>30</v>
      </c>
      <c r="AX312" s="14" t="s">
        <v>73</v>
      </c>
      <c r="AY312" s="250" t="s">
        <v>140</v>
      </c>
    </row>
    <row r="313" s="13" customFormat="1">
      <c r="A313" s="13"/>
      <c r="B313" s="229"/>
      <c r="C313" s="230"/>
      <c r="D313" s="231" t="s">
        <v>150</v>
      </c>
      <c r="E313" s="232" t="s">
        <v>1</v>
      </c>
      <c r="F313" s="233" t="s">
        <v>225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150</v>
      </c>
      <c r="AU313" s="239" t="s">
        <v>148</v>
      </c>
      <c r="AV313" s="13" t="s">
        <v>81</v>
      </c>
      <c r="AW313" s="13" t="s">
        <v>30</v>
      </c>
      <c r="AX313" s="13" t="s">
        <v>73</v>
      </c>
      <c r="AY313" s="239" t="s">
        <v>140</v>
      </c>
    </row>
    <row r="314" s="14" customFormat="1">
      <c r="A314" s="14"/>
      <c r="B314" s="240"/>
      <c r="C314" s="241"/>
      <c r="D314" s="231" t="s">
        <v>150</v>
      </c>
      <c r="E314" s="242" t="s">
        <v>1</v>
      </c>
      <c r="F314" s="243" t="s">
        <v>226</v>
      </c>
      <c r="G314" s="241"/>
      <c r="H314" s="244">
        <v>22.870000000000001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150</v>
      </c>
      <c r="AU314" s="250" t="s">
        <v>148</v>
      </c>
      <c r="AV314" s="14" t="s">
        <v>148</v>
      </c>
      <c r="AW314" s="14" t="s">
        <v>30</v>
      </c>
      <c r="AX314" s="14" t="s">
        <v>73</v>
      </c>
      <c r="AY314" s="250" t="s">
        <v>140</v>
      </c>
    </row>
    <row r="315" s="15" customFormat="1">
      <c r="A315" s="15"/>
      <c r="B315" s="262"/>
      <c r="C315" s="263"/>
      <c r="D315" s="231" t="s">
        <v>150</v>
      </c>
      <c r="E315" s="264" t="s">
        <v>1</v>
      </c>
      <c r="F315" s="265" t="s">
        <v>188</v>
      </c>
      <c r="G315" s="263"/>
      <c r="H315" s="266">
        <v>49.242000000000004</v>
      </c>
      <c r="I315" s="267"/>
      <c r="J315" s="263"/>
      <c r="K315" s="263"/>
      <c r="L315" s="268"/>
      <c r="M315" s="269"/>
      <c r="N315" s="270"/>
      <c r="O315" s="270"/>
      <c r="P315" s="270"/>
      <c r="Q315" s="270"/>
      <c r="R315" s="270"/>
      <c r="S315" s="270"/>
      <c r="T315" s="27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2" t="s">
        <v>150</v>
      </c>
      <c r="AU315" s="272" t="s">
        <v>148</v>
      </c>
      <c r="AV315" s="15" t="s">
        <v>147</v>
      </c>
      <c r="AW315" s="15" t="s">
        <v>30</v>
      </c>
      <c r="AX315" s="15" t="s">
        <v>81</v>
      </c>
      <c r="AY315" s="272" t="s">
        <v>140</v>
      </c>
    </row>
    <row r="316" s="2" customFormat="1" ht="24.15" customHeight="1">
      <c r="A316" s="38"/>
      <c r="B316" s="39"/>
      <c r="C316" s="215" t="s">
        <v>317</v>
      </c>
      <c r="D316" s="215" t="s">
        <v>143</v>
      </c>
      <c r="E316" s="216" t="s">
        <v>318</v>
      </c>
      <c r="F316" s="217" t="s">
        <v>319</v>
      </c>
      <c r="G316" s="218" t="s">
        <v>304</v>
      </c>
      <c r="H316" s="219">
        <v>0.373</v>
      </c>
      <c r="I316" s="220"/>
      <c r="J316" s="221">
        <f>ROUND(I316*H316,2)</f>
        <v>0</v>
      </c>
      <c r="K316" s="222"/>
      <c r="L316" s="44"/>
      <c r="M316" s="223" t="s">
        <v>1</v>
      </c>
      <c r="N316" s="224" t="s">
        <v>39</v>
      </c>
      <c r="O316" s="91"/>
      <c r="P316" s="225">
        <f>O316*H316</f>
        <v>0</v>
      </c>
      <c r="Q316" s="225">
        <v>0.19500000000000001</v>
      </c>
      <c r="R316" s="225">
        <f>Q316*H316</f>
        <v>0.072735000000000008</v>
      </c>
      <c r="S316" s="225">
        <v>0</v>
      </c>
      <c r="T316" s="22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7" t="s">
        <v>147</v>
      </c>
      <c r="AT316" s="227" t="s">
        <v>143</v>
      </c>
      <c r="AU316" s="227" t="s">
        <v>148</v>
      </c>
      <c r="AY316" s="17" t="s">
        <v>140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148</v>
      </c>
      <c r="BK316" s="228">
        <f>ROUND(I316*H316,2)</f>
        <v>0</v>
      </c>
      <c r="BL316" s="17" t="s">
        <v>147</v>
      </c>
      <c r="BM316" s="227" t="s">
        <v>320</v>
      </c>
    </row>
    <row r="317" s="13" customFormat="1">
      <c r="A317" s="13"/>
      <c r="B317" s="229"/>
      <c r="C317" s="230"/>
      <c r="D317" s="231" t="s">
        <v>150</v>
      </c>
      <c r="E317" s="232" t="s">
        <v>1</v>
      </c>
      <c r="F317" s="233" t="s">
        <v>306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150</v>
      </c>
      <c r="AU317" s="239" t="s">
        <v>148</v>
      </c>
      <c r="AV317" s="13" t="s">
        <v>81</v>
      </c>
      <c r="AW317" s="13" t="s">
        <v>30</v>
      </c>
      <c r="AX317" s="13" t="s">
        <v>73</v>
      </c>
      <c r="AY317" s="239" t="s">
        <v>140</v>
      </c>
    </row>
    <row r="318" s="14" customFormat="1">
      <c r="A318" s="14"/>
      <c r="B318" s="240"/>
      <c r="C318" s="241"/>
      <c r="D318" s="231" t="s">
        <v>150</v>
      </c>
      <c r="E318" s="242" t="s">
        <v>1</v>
      </c>
      <c r="F318" s="243" t="s">
        <v>307</v>
      </c>
      <c r="G318" s="241"/>
      <c r="H318" s="244">
        <v>0.059999999999999998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150</v>
      </c>
      <c r="AU318" s="250" t="s">
        <v>148</v>
      </c>
      <c r="AV318" s="14" t="s">
        <v>148</v>
      </c>
      <c r="AW318" s="14" t="s">
        <v>30</v>
      </c>
      <c r="AX318" s="14" t="s">
        <v>73</v>
      </c>
      <c r="AY318" s="250" t="s">
        <v>140</v>
      </c>
    </row>
    <row r="319" s="13" customFormat="1">
      <c r="A319" s="13"/>
      <c r="B319" s="229"/>
      <c r="C319" s="230"/>
      <c r="D319" s="231" t="s">
        <v>150</v>
      </c>
      <c r="E319" s="232" t="s">
        <v>1</v>
      </c>
      <c r="F319" s="233" t="s">
        <v>321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150</v>
      </c>
      <c r="AU319" s="239" t="s">
        <v>148</v>
      </c>
      <c r="AV319" s="13" t="s">
        <v>81</v>
      </c>
      <c r="AW319" s="13" t="s">
        <v>30</v>
      </c>
      <c r="AX319" s="13" t="s">
        <v>73</v>
      </c>
      <c r="AY319" s="239" t="s">
        <v>140</v>
      </c>
    </row>
    <row r="320" s="14" customFormat="1">
      <c r="A320" s="14"/>
      <c r="B320" s="240"/>
      <c r="C320" s="241"/>
      <c r="D320" s="231" t="s">
        <v>150</v>
      </c>
      <c r="E320" s="242" t="s">
        <v>1</v>
      </c>
      <c r="F320" s="243" t="s">
        <v>309</v>
      </c>
      <c r="G320" s="241"/>
      <c r="H320" s="244">
        <v>0.244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150</v>
      </c>
      <c r="AU320" s="250" t="s">
        <v>148</v>
      </c>
      <c r="AV320" s="14" t="s">
        <v>148</v>
      </c>
      <c r="AW320" s="14" t="s">
        <v>30</v>
      </c>
      <c r="AX320" s="14" t="s">
        <v>73</v>
      </c>
      <c r="AY320" s="250" t="s">
        <v>140</v>
      </c>
    </row>
    <row r="321" s="13" customFormat="1">
      <c r="A321" s="13"/>
      <c r="B321" s="229"/>
      <c r="C321" s="230"/>
      <c r="D321" s="231" t="s">
        <v>150</v>
      </c>
      <c r="E321" s="232" t="s">
        <v>1</v>
      </c>
      <c r="F321" s="233" t="s">
        <v>310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150</v>
      </c>
      <c r="AU321" s="239" t="s">
        <v>148</v>
      </c>
      <c r="AV321" s="13" t="s">
        <v>81</v>
      </c>
      <c r="AW321" s="13" t="s">
        <v>30</v>
      </c>
      <c r="AX321" s="13" t="s">
        <v>73</v>
      </c>
      <c r="AY321" s="239" t="s">
        <v>140</v>
      </c>
    </row>
    <row r="322" s="14" customFormat="1">
      <c r="A322" s="14"/>
      <c r="B322" s="240"/>
      <c r="C322" s="241"/>
      <c r="D322" s="231" t="s">
        <v>150</v>
      </c>
      <c r="E322" s="242" t="s">
        <v>1</v>
      </c>
      <c r="F322" s="243" t="s">
        <v>311</v>
      </c>
      <c r="G322" s="241"/>
      <c r="H322" s="244">
        <v>0.069000000000000006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150</v>
      </c>
      <c r="AU322" s="250" t="s">
        <v>148</v>
      </c>
      <c r="AV322" s="14" t="s">
        <v>148</v>
      </c>
      <c r="AW322" s="14" t="s">
        <v>30</v>
      </c>
      <c r="AX322" s="14" t="s">
        <v>73</v>
      </c>
      <c r="AY322" s="250" t="s">
        <v>140</v>
      </c>
    </row>
    <row r="323" s="15" customFormat="1">
      <c r="A323" s="15"/>
      <c r="B323" s="262"/>
      <c r="C323" s="263"/>
      <c r="D323" s="231" t="s">
        <v>150</v>
      </c>
      <c r="E323" s="264" t="s">
        <v>1</v>
      </c>
      <c r="F323" s="265" t="s">
        <v>188</v>
      </c>
      <c r="G323" s="263"/>
      <c r="H323" s="266">
        <v>0.373</v>
      </c>
      <c r="I323" s="267"/>
      <c r="J323" s="263"/>
      <c r="K323" s="263"/>
      <c r="L323" s="268"/>
      <c r="M323" s="269"/>
      <c r="N323" s="270"/>
      <c r="O323" s="270"/>
      <c r="P323" s="270"/>
      <c r="Q323" s="270"/>
      <c r="R323" s="270"/>
      <c r="S323" s="270"/>
      <c r="T323" s="27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2" t="s">
        <v>150</v>
      </c>
      <c r="AU323" s="272" t="s">
        <v>148</v>
      </c>
      <c r="AV323" s="15" t="s">
        <v>147</v>
      </c>
      <c r="AW323" s="15" t="s">
        <v>30</v>
      </c>
      <c r="AX323" s="15" t="s">
        <v>81</v>
      </c>
      <c r="AY323" s="272" t="s">
        <v>140</v>
      </c>
    </row>
    <row r="324" s="2" customFormat="1" ht="24.15" customHeight="1">
      <c r="A324" s="38"/>
      <c r="B324" s="39"/>
      <c r="C324" s="215" t="s">
        <v>322</v>
      </c>
      <c r="D324" s="215" t="s">
        <v>143</v>
      </c>
      <c r="E324" s="216" t="s">
        <v>323</v>
      </c>
      <c r="F324" s="217" t="s">
        <v>324</v>
      </c>
      <c r="G324" s="218" t="s">
        <v>146</v>
      </c>
      <c r="H324" s="219">
        <v>49.241999999999997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39</v>
      </c>
      <c r="O324" s="91"/>
      <c r="P324" s="225">
        <f>O324*H324</f>
        <v>0</v>
      </c>
      <c r="Q324" s="225">
        <v>0.0094500000000000001</v>
      </c>
      <c r="R324" s="225">
        <f>Q324*H324</f>
        <v>0.4653369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147</v>
      </c>
      <c r="AT324" s="227" t="s">
        <v>143</v>
      </c>
      <c r="AU324" s="227" t="s">
        <v>148</v>
      </c>
      <c r="AY324" s="17" t="s">
        <v>140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148</v>
      </c>
      <c r="BK324" s="228">
        <f>ROUND(I324*H324,2)</f>
        <v>0</v>
      </c>
      <c r="BL324" s="17" t="s">
        <v>147</v>
      </c>
      <c r="BM324" s="227" t="s">
        <v>325</v>
      </c>
    </row>
    <row r="325" s="13" customFormat="1">
      <c r="A325" s="13"/>
      <c r="B325" s="229"/>
      <c r="C325" s="230"/>
      <c r="D325" s="231" t="s">
        <v>150</v>
      </c>
      <c r="E325" s="232" t="s">
        <v>1</v>
      </c>
      <c r="F325" s="233" t="s">
        <v>223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150</v>
      </c>
      <c r="AU325" s="239" t="s">
        <v>148</v>
      </c>
      <c r="AV325" s="13" t="s">
        <v>81</v>
      </c>
      <c r="AW325" s="13" t="s">
        <v>30</v>
      </c>
      <c r="AX325" s="13" t="s">
        <v>73</v>
      </c>
      <c r="AY325" s="239" t="s">
        <v>140</v>
      </c>
    </row>
    <row r="326" s="14" customFormat="1">
      <c r="A326" s="14"/>
      <c r="B326" s="240"/>
      <c r="C326" s="241"/>
      <c r="D326" s="231" t="s">
        <v>150</v>
      </c>
      <c r="E326" s="242" t="s">
        <v>1</v>
      </c>
      <c r="F326" s="243" t="s">
        <v>224</v>
      </c>
      <c r="G326" s="241"/>
      <c r="H326" s="244">
        <v>26.372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150</v>
      </c>
      <c r="AU326" s="250" t="s">
        <v>148</v>
      </c>
      <c r="AV326" s="14" t="s">
        <v>148</v>
      </c>
      <c r="AW326" s="14" t="s">
        <v>30</v>
      </c>
      <c r="AX326" s="14" t="s">
        <v>73</v>
      </c>
      <c r="AY326" s="250" t="s">
        <v>140</v>
      </c>
    </row>
    <row r="327" s="13" customFormat="1">
      <c r="A327" s="13"/>
      <c r="B327" s="229"/>
      <c r="C327" s="230"/>
      <c r="D327" s="231" t="s">
        <v>150</v>
      </c>
      <c r="E327" s="232" t="s">
        <v>1</v>
      </c>
      <c r="F327" s="233" t="s">
        <v>225</v>
      </c>
      <c r="G327" s="230"/>
      <c r="H327" s="232" t="s">
        <v>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150</v>
      </c>
      <c r="AU327" s="239" t="s">
        <v>148</v>
      </c>
      <c r="AV327" s="13" t="s">
        <v>81</v>
      </c>
      <c r="AW327" s="13" t="s">
        <v>30</v>
      </c>
      <c r="AX327" s="13" t="s">
        <v>73</v>
      </c>
      <c r="AY327" s="239" t="s">
        <v>140</v>
      </c>
    </row>
    <row r="328" s="14" customFormat="1">
      <c r="A328" s="14"/>
      <c r="B328" s="240"/>
      <c r="C328" s="241"/>
      <c r="D328" s="231" t="s">
        <v>150</v>
      </c>
      <c r="E328" s="242" t="s">
        <v>1</v>
      </c>
      <c r="F328" s="243" t="s">
        <v>226</v>
      </c>
      <c r="G328" s="241"/>
      <c r="H328" s="244">
        <v>22.870000000000001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150</v>
      </c>
      <c r="AU328" s="250" t="s">
        <v>148</v>
      </c>
      <c r="AV328" s="14" t="s">
        <v>148</v>
      </c>
      <c r="AW328" s="14" t="s">
        <v>30</v>
      </c>
      <c r="AX328" s="14" t="s">
        <v>73</v>
      </c>
      <c r="AY328" s="250" t="s">
        <v>140</v>
      </c>
    </row>
    <row r="329" s="15" customFormat="1">
      <c r="A329" s="15"/>
      <c r="B329" s="262"/>
      <c r="C329" s="263"/>
      <c r="D329" s="231" t="s">
        <v>150</v>
      </c>
      <c r="E329" s="264" t="s">
        <v>1</v>
      </c>
      <c r="F329" s="265" t="s">
        <v>188</v>
      </c>
      <c r="G329" s="263"/>
      <c r="H329" s="266">
        <v>49.242000000000004</v>
      </c>
      <c r="I329" s="267"/>
      <c r="J329" s="263"/>
      <c r="K329" s="263"/>
      <c r="L329" s="268"/>
      <c r="M329" s="269"/>
      <c r="N329" s="270"/>
      <c r="O329" s="270"/>
      <c r="P329" s="270"/>
      <c r="Q329" s="270"/>
      <c r="R329" s="270"/>
      <c r="S329" s="270"/>
      <c r="T329" s="27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2" t="s">
        <v>150</v>
      </c>
      <c r="AU329" s="272" t="s">
        <v>148</v>
      </c>
      <c r="AV329" s="15" t="s">
        <v>147</v>
      </c>
      <c r="AW329" s="15" t="s">
        <v>30</v>
      </c>
      <c r="AX329" s="15" t="s">
        <v>81</v>
      </c>
      <c r="AY329" s="272" t="s">
        <v>140</v>
      </c>
    </row>
    <row r="330" s="12" customFormat="1" ht="22.8" customHeight="1">
      <c r="A330" s="12"/>
      <c r="B330" s="199"/>
      <c r="C330" s="200"/>
      <c r="D330" s="201" t="s">
        <v>72</v>
      </c>
      <c r="E330" s="213" t="s">
        <v>199</v>
      </c>
      <c r="F330" s="213" t="s">
        <v>326</v>
      </c>
      <c r="G330" s="200"/>
      <c r="H330" s="200"/>
      <c r="I330" s="203"/>
      <c r="J330" s="214">
        <f>BK330</f>
        <v>0</v>
      </c>
      <c r="K330" s="200"/>
      <c r="L330" s="205"/>
      <c r="M330" s="206"/>
      <c r="N330" s="207"/>
      <c r="O330" s="207"/>
      <c r="P330" s="208">
        <f>SUM(P331:P463)</f>
        <v>0</v>
      </c>
      <c r="Q330" s="207"/>
      <c r="R330" s="208">
        <f>SUM(R331:R463)</f>
        <v>0.011184799999999998</v>
      </c>
      <c r="S330" s="207"/>
      <c r="T330" s="209">
        <f>SUM(T331:T463)</f>
        <v>7.5026520000000003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0" t="s">
        <v>81</v>
      </c>
      <c r="AT330" s="211" t="s">
        <v>72</v>
      </c>
      <c r="AU330" s="211" t="s">
        <v>81</v>
      </c>
      <c r="AY330" s="210" t="s">
        <v>140</v>
      </c>
      <c r="BK330" s="212">
        <f>SUM(BK331:BK463)</f>
        <v>0</v>
      </c>
    </row>
    <row r="331" s="2" customFormat="1" ht="33" customHeight="1">
      <c r="A331" s="38"/>
      <c r="B331" s="39"/>
      <c r="C331" s="215" t="s">
        <v>327</v>
      </c>
      <c r="D331" s="215" t="s">
        <v>143</v>
      </c>
      <c r="E331" s="216" t="s">
        <v>328</v>
      </c>
      <c r="F331" s="217" t="s">
        <v>329</v>
      </c>
      <c r="G331" s="218" t="s">
        <v>146</v>
      </c>
      <c r="H331" s="219">
        <v>69.905000000000001</v>
      </c>
      <c r="I331" s="220"/>
      <c r="J331" s="221">
        <f>ROUND(I331*H331,2)</f>
        <v>0</v>
      </c>
      <c r="K331" s="222"/>
      <c r="L331" s="44"/>
      <c r="M331" s="223" t="s">
        <v>1</v>
      </c>
      <c r="N331" s="224" t="s">
        <v>39</v>
      </c>
      <c r="O331" s="91"/>
      <c r="P331" s="225">
        <f>O331*H331</f>
        <v>0</v>
      </c>
      <c r="Q331" s="225">
        <v>0.00012999999999999999</v>
      </c>
      <c r="R331" s="225">
        <f>Q331*H331</f>
        <v>0.0090876499999999992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147</v>
      </c>
      <c r="AT331" s="227" t="s">
        <v>143</v>
      </c>
      <c r="AU331" s="227" t="s">
        <v>148</v>
      </c>
      <c r="AY331" s="17" t="s">
        <v>140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148</v>
      </c>
      <c r="BK331" s="228">
        <f>ROUND(I331*H331,2)</f>
        <v>0</v>
      </c>
      <c r="BL331" s="17" t="s">
        <v>147</v>
      </c>
      <c r="BM331" s="227" t="s">
        <v>330</v>
      </c>
    </row>
    <row r="332" s="13" customFormat="1">
      <c r="A332" s="13"/>
      <c r="B332" s="229"/>
      <c r="C332" s="230"/>
      <c r="D332" s="231" t="s">
        <v>150</v>
      </c>
      <c r="E332" s="232" t="s">
        <v>1</v>
      </c>
      <c r="F332" s="233" t="s">
        <v>215</v>
      </c>
      <c r="G332" s="230"/>
      <c r="H332" s="232" t="s">
        <v>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150</v>
      </c>
      <c r="AU332" s="239" t="s">
        <v>148</v>
      </c>
      <c r="AV332" s="13" t="s">
        <v>81</v>
      </c>
      <c r="AW332" s="13" t="s">
        <v>30</v>
      </c>
      <c r="AX332" s="13" t="s">
        <v>73</v>
      </c>
      <c r="AY332" s="239" t="s">
        <v>140</v>
      </c>
    </row>
    <row r="333" s="14" customFormat="1">
      <c r="A333" s="14"/>
      <c r="B333" s="240"/>
      <c r="C333" s="241"/>
      <c r="D333" s="231" t="s">
        <v>150</v>
      </c>
      <c r="E333" s="242" t="s">
        <v>1</v>
      </c>
      <c r="F333" s="243" t="s">
        <v>216</v>
      </c>
      <c r="G333" s="241"/>
      <c r="H333" s="244">
        <v>10.028000000000001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150</v>
      </c>
      <c r="AU333" s="250" t="s">
        <v>148</v>
      </c>
      <c r="AV333" s="14" t="s">
        <v>148</v>
      </c>
      <c r="AW333" s="14" t="s">
        <v>30</v>
      </c>
      <c r="AX333" s="14" t="s">
        <v>73</v>
      </c>
      <c r="AY333" s="250" t="s">
        <v>140</v>
      </c>
    </row>
    <row r="334" s="13" customFormat="1">
      <c r="A334" s="13"/>
      <c r="B334" s="229"/>
      <c r="C334" s="230"/>
      <c r="D334" s="231" t="s">
        <v>150</v>
      </c>
      <c r="E334" s="232" t="s">
        <v>1</v>
      </c>
      <c r="F334" s="233" t="s">
        <v>217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150</v>
      </c>
      <c r="AU334" s="239" t="s">
        <v>148</v>
      </c>
      <c r="AV334" s="13" t="s">
        <v>81</v>
      </c>
      <c r="AW334" s="13" t="s">
        <v>30</v>
      </c>
      <c r="AX334" s="13" t="s">
        <v>73</v>
      </c>
      <c r="AY334" s="239" t="s">
        <v>140</v>
      </c>
    </row>
    <row r="335" s="14" customFormat="1">
      <c r="A335" s="14"/>
      <c r="B335" s="240"/>
      <c r="C335" s="241"/>
      <c r="D335" s="231" t="s">
        <v>150</v>
      </c>
      <c r="E335" s="242" t="s">
        <v>1</v>
      </c>
      <c r="F335" s="243" t="s">
        <v>218</v>
      </c>
      <c r="G335" s="241"/>
      <c r="H335" s="244">
        <v>2.04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150</v>
      </c>
      <c r="AU335" s="250" t="s">
        <v>148</v>
      </c>
      <c r="AV335" s="14" t="s">
        <v>148</v>
      </c>
      <c r="AW335" s="14" t="s">
        <v>30</v>
      </c>
      <c r="AX335" s="14" t="s">
        <v>73</v>
      </c>
      <c r="AY335" s="250" t="s">
        <v>140</v>
      </c>
    </row>
    <row r="336" s="13" customFormat="1">
      <c r="A336" s="13"/>
      <c r="B336" s="229"/>
      <c r="C336" s="230"/>
      <c r="D336" s="231" t="s">
        <v>150</v>
      </c>
      <c r="E336" s="232" t="s">
        <v>1</v>
      </c>
      <c r="F336" s="233" t="s">
        <v>219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150</v>
      </c>
      <c r="AU336" s="239" t="s">
        <v>148</v>
      </c>
      <c r="AV336" s="13" t="s">
        <v>81</v>
      </c>
      <c r="AW336" s="13" t="s">
        <v>30</v>
      </c>
      <c r="AX336" s="13" t="s">
        <v>73</v>
      </c>
      <c r="AY336" s="239" t="s">
        <v>140</v>
      </c>
    </row>
    <row r="337" s="14" customFormat="1">
      <c r="A337" s="14"/>
      <c r="B337" s="240"/>
      <c r="C337" s="241"/>
      <c r="D337" s="231" t="s">
        <v>150</v>
      </c>
      <c r="E337" s="242" t="s">
        <v>1</v>
      </c>
      <c r="F337" s="243" t="s">
        <v>220</v>
      </c>
      <c r="G337" s="241"/>
      <c r="H337" s="244">
        <v>1.1719999999999999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150</v>
      </c>
      <c r="AU337" s="250" t="s">
        <v>148</v>
      </c>
      <c r="AV337" s="14" t="s">
        <v>148</v>
      </c>
      <c r="AW337" s="14" t="s">
        <v>30</v>
      </c>
      <c r="AX337" s="14" t="s">
        <v>73</v>
      </c>
      <c r="AY337" s="250" t="s">
        <v>140</v>
      </c>
    </row>
    <row r="338" s="13" customFormat="1">
      <c r="A338" s="13"/>
      <c r="B338" s="229"/>
      <c r="C338" s="230"/>
      <c r="D338" s="231" t="s">
        <v>150</v>
      </c>
      <c r="E338" s="232" t="s">
        <v>1</v>
      </c>
      <c r="F338" s="233" t="s">
        <v>221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150</v>
      </c>
      <c r="AU338" s="239" t="s">
        <v>148</v>
      </c>
      <c r="AV338" s="13" t="s">
        <v>81</v>
      </c>
      <c r="AW338" s="13" t="s">
        <v>30</v>
      </c>
      <c r="AX338" s="13" t="s">
        <v>73</v>
      </c>
      <c r="AY338" s="239" t="s">
        <v>140</v>
      </c>
    </row>
    <row r="339" s="14" customFormat="1">
      <c r="A339" s="14"/>
      <c r="B339" s="240"/>
      <c r="C339" s="241"/>
      <c r="D339" s="231" t="s">
        <v>150</v>
      </c>
      <c r="E339" s="242" t="s">
        <v>1</v>
      </c>
      <c r="F339" s="243" t="s">
        <v>222</v>
      </c>
      <c r="G339" s="241"/>
      <c r="H339" s="244">
        <v>7.423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150</v>
      </c>
      <c r="AU339" s="250" t="s">
        <v>148</v>
      </c>
      <c r="AV339" s="14" t="s">
        <v>148</v>
      </c>
      <c r="AW339" s="14" t="s">
        <v>30</v>
      </c>
      <c r="AX339" s="14" t="s">
        <v>73</v>
      </c>
      <c r="AY339" s="250" t="s">
        <v>140</v>
      </c>
    </row>
    <row r="340" s="13" customFormat="1">
      <c r="A340" s="13"/>
      <c r="B340" s="229"/>
      <c r="C340" s="230"/>
      <c r="D340" s="231" t="s">
        <v>150</v>
      </c>
      <c r="E340" s="232" t="s">
        <v>1</v>
      </c>
      <c r="F340" s="233" t="s">
        <v>223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150</v>
      </c>
      <c r="AU340" s="239" t="s">
        <v>148</v>
      </c>
      <c r="AV340" s="13" t="s">
        <v>81</v>
      </c>
      <c r="AW340" s="13" t="s">
        <v>30</v>
      </c>
      <c r="AX340" s="13" t="s">
        <v>73</v>
      </c>
      <c r="AY340" s="239" t="s">
        <v>140</v>
      </c>
    </row>
    <row r="341" s="14" customFormat="1">
      <c r="A341" s="14"/>
      <c r="B341" s="240"/>
      <c r="C341" s="241"/>
      <c r="D341" s="231" t="s">
        <v>150</v>
      </c>
      <c r="E341" s="242" t="s">
        <v>1</v>
      </c>
      <c r="F341" s="243" t="s">
        <v>224</v>
      </c>
      <c r="G341" s="241"/>
      <c r="H341" s="244">
        <v>26.372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150</v>
      </c>
      <c r="AU341" s="250" t="s">
        <v>148</v>
      </c>
      <c r="AV341" s="14" t="s">
        <v>148</v>
      </c>
      <c r="AW341" s="14" t="s">
        <v>30</v>
      </c>
      <c r="AX341" s="14" t="s">
        <v>73</v>
      </c>
      <c r="AY341" s="250" t="s">
        <v>140</v>
      </c>
    </row>
    <row r="342" s="13" customFormat="1">
      <c r="A342" s="13"/>
      <c r="B342" s="229"/>
      <c r="C342" s="230"/>
      <c r="D342" s="231" t="s">
        <v>150</v>
      </c>
      <c r="E342" s="232" t="s">
        <v>1</v>
      </c>
      <c r="F342" s="233" t="s">
        <v>225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150</v>
      </c>
      <c r="AU342" s="239" t="s">
        <v>148</v>
      </c>
      <c r="AV342" s="13" t="s">
        <v>81</v>
      </c>
      <c r="AW342" s="13" t="s">
        <v>30</v>
      </c>
      <c r="AX342" s="13" t="s">
        <v>73</v>
      </c>
      <c r="AY342" s="239" t="s">
        <v>140</v>
      </c>
    </row>
    <row r="343" s="14" customFormat="1">
      <c r="A343" s="14"/>
      <c r="B343" s="240"/>
      <c r="C343" s="241"/>
      <c r="D343" s="231" t="s">
        <v>150</v>
      </c>
      <c r="E343" s="242" t="s">
        <v>1</v>
      </c>
      <c r="F343" s="243" t="s">
        <v>226</v>
      </c>
      <c r="G343" s="241"/>
      <c r="H343" s="244">
        <v>22.870000000000001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150</v>
      </c>
      <c r="AU343" s="250" t="s">
        <v>148</v>
      </c>
      <c r="AV343" s="14" t="s">
        <v>148</v>
      </c>
      <c r="AW343" s="14" t="s">
        <v>30</v>
      </c>
      <c r="AX343" s="14" t="s">
        <v>73</v>
      </c>
      <c r="AY343" s="250" t="s">
        <v>140</v>
      </c>
    </row>
    <row r="344" s="15" customFormat="1">
      <c r="A344" s="15"/>
      <c r="B344" s="262"/>
      <c r="C344" s="263"/>
      <c r="D344" s="231" t="s">
        <v>150</v>
      </c>
      <c r="E344" s="264" t="s">
        <v>1</v>
      </c>
      <c r="F344" s="265" t="s">
        <v>188</v>
      </c>
      <c r="G344" s="263"/>
      <c r="H344" s="266">
        <v>69.905000000000001</v>
      </c>
      <c r="I344" s="267"/>
      <c r="J344" s="263"/>
      <c r="K344" s="263"/>
      <c r="L344" s="268"/>
      <c r="M344" s="269"/>
      <c r="N344" s="270"/>
      <c r="O344" s="270"/>
      <c r="P344" s="270"/>
      <c r="Q344" s="270"/>
      <c r="R344" s="270"/>
      <c r="S344" s="270"/>
      <c r="T344" s="271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2" t="s">
        <v>150</v>
      </c>
      <c r="AU344" s="272" t="s">
        <v>148</v>
      </c>
      <c r="AV344" s="15" t="s">
        <v>147</v>
      </c>
      <c r="AW344" s="15" t="s">
        <v>30</v>
      </c>
      <c r="AX344" s="15" t="s">
        <v>81</v>
      </c>
      <c r="AY344" s="272" t="s">
        <v>140</v>
      </c>
    </row>
    <row r="345" s="2" customFormat="1" ht="24.15" customHeight="1">
      <c r="A345" s="38"/>
      <c r="B345" s="39"/>
      <c r="C345" s="215" t="s">
        <v>331</v>
      </c>
      <c r="D345" s="215" t="s">
        <v>143</v>
      </c>
      <c r="E345" s="216" t="s">
        <v>332</v>
      </c>
      <c r="F345" s="217" t="s">
        <v>333</v>
      </c>
      <c r="G345" s="218" t="s">
        <v>146</v>
      </c>
      <c r="H345" s="219">
        <v>69.905000000000001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39</v>
      </c>
      <c r="O345" s="91"/>
      <c r="P345" s="225">
        <f>O345*H345</f>
        <v>0</v>
      </c>
      <c r="Q345" s="225">
        <v>3.0000000000000001E-05</v>
      </c>
      <c r="R345" s="225">
        <f>Q345*H345</f>
        <v>0.0020971499999999999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147</v>
      </c>
      <c r="AT345" s="227" t="s">
        <v>143</v>
      </c>
      <c r="AU345" s="227" t="s">
        <v>148</v>
      </c>
      <c r="AY345" s="17" t="s">
        <v>140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148</v>
      </c>
      <c r="BK345" s="228">
        <f>ROUND(I345*H345,2)</f>
        <v>0</v>
      </c>
      <c r="BL345" s="17" t="s">
        <v>147</v>
      </c>
      <c r="BM345" s="227" t="s">
        <v>334</v>
      </c>
    </row>
    <row r="346" s="13" customFormat="1">
      <c r="A346" s="13"/>
      <c r="B346" s="229"/>
      <c r="C346" s="230"/>
      <c r="D346" s="231" t="s">
        <v>150</v>
      </c>
      <c r="E346" s="232" t="s">
        <v>1</v>
      </c>
      <c r="F346" s="233" t="s">
        <v>215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150</v>
      </c>
      <c r="AU346" s="239" t="s">
        <v>148</v>
      </c>
      <c r="AV346" s="13" t="s">
        <v>81</v>
      </c>
      <c r="AW346" s="13" t="s">
        <v>30</v>
      </c>
      <c r="AX346" s="13" t="s">
        <v>73</v>
      </c>
      <c r="AY346" s="239" t="s">
        <v>140</v>
      </c>
    </row>
    <row r="347" s="14" customFormat="1">
      <c r="A347" s="14"/>
      <c r="B347" s="240"/>
      <c r="C347" s="241"/>
      <c r="D347" s="231" t="s">
        <v>150</v>
      </c>
      <c r="E347" s="242" t="s">
        <v>1</v>
      </c>
      <c r="F347" s="243" t="s">
        <v>216</v>
      </c>
      <c r="G347" s="241"/>
      <c r="H347" s="244">
        <v>10.028000000000001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150</v>
      </c>
      <c r="AU347" s="250" t="s">
        <v>148</v>
      </c>
      <c r="AV347" s="14" t="s">
        <v>148</v>
      </c>
      <c r="AW347" s="14" t="s">
        <v>30</v>
      </c>
      <c r="AX347" s="14" t="s">
        <v>73</v>
      </c>
      <c r="AY347" s="250" t="s">
        <v>140</v>
      </c>
    </row>
    <row r="348" s="13" customFormat="1">
      <c r="A348" s="13"/>
      <c r="B348" s="229"/>
      <c r="C348" s="230"/>
      <c r="D348" s="231" t="s">
        <v>150</v>
      </c>
      <c r="E348" s="232" t="s">
        <v>1</v>
      </c>
      <c r="F348" s="233" t="s">
        <v>217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150</v>
      </c>
      <c r="AU348" s="239" t="s">
        <v>148</v>
      </c>
      <c r="AV348" s="13" t="s">
        <v>81</v>
      </c>
      <c r="AW348" s="13" t="s">
        <v>30</v>
      </c>
      <c r="AX348" s="13" t="s">
        <v>73</v>
      </c>
      <c r="AY348" s="239" t="s">
        <v>140</v>
      </c>
    </row>
    <row r="349" s="14" customFormat="1">
      <c r="A349" s="14"/>
      <c r="B349" s="240"/>
      <c r="C349" s="241"/>
      <c r="D349" s="231" t="s">
        <v>150</v>
      </c>
      <c r="E349" s="242" t="s">
        <v>1</v>
      </c>
      <c r="F349" s="243" t="s">
        <v>218</v>
      </c>
      <c r="G349" s="241"/>
      <c r="H349" s="244">
        <v>2.04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150</v>
      </c>
      <c r="AU349" s="250" t="s">
        <v>148</v>
      </c>
      <c r="AV349" s="14" t="s">
        <v>148</v>
      </c>
      <c r="AW349" s="14" t="s">
        <v>30</v>
      </c>
      <c r="AX349" s="14" t="s">
        <v>73</v>
      </c>
      <c r="AY349" s="250" t="s">
        <v>140</v>
      </c>
    </row>
    <row r="350" s="13" customFormat="1">
      <c r="A350" s="13"/>
      <c r="B350" s="229"/>
      <c r="C350" s="230"/>
      <c r="D350" s="231" t="s">
        <v>150</v>
      </c>
      <c r="E350" s="232" t="s">
        <v>1</v>
      </c>
      <c r="F350" s="233" t="s">
        <v>219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150</v>
      </c>
      <c r="AU350" s="239" t="s">
        <v>148</v>
      </c>
      <c r="AV350" s="13" t="s">
        <v>81</v>
      </c>
      <c r="AW350" s="13" t="s">
        <v>30</v>
      </c>
      <c r="AX350" s="13" t="s">
        <v>73</v>
      </c>
      <c r="AY350" s="239" t="s">
        <v>140</v>
      </c>
    </row>
    <row r="351" s="14" customFormat="1">
      <c r="A351" s="14"/>
      <c r="B351" s="240"/>
      <c r="C351" s="241"/>
      <c r="D351" s="231" t="s">
        <v>150</v>
      </c>
      <c r="E351" s="242" t="s">
        <v>1</v>
      </c>
      <c r="F351" s="243" t="s">
        <v>220</v>
      </c>
      <c r="G351" s="241"/>
      <c r="H351" s="244">
        <v>1.1719999999999999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150</v>
      </c>
      <c r="AU351" s="250" t="s">
        <v>148</v>
      </c>
      <c r="AV351" s="14" t="s">
        <v>148</v>
      </c>
      <c r="AW351" s="14" t="s">
        <v>30</v>
      </c>
      <c r="AX351" s="14" t="s">
        <v>73</v>
      </c>
      <c r="AY351" s="250" t="s">
        <v>140</v>
      </c>
    </row>
    <row r="352" s="13" customFormat="1">
      <c r="A352" s="13"/>
      <c r="B352" s="229"/>
      <c r="C352" s="230"/>
      <c r="D352" s="231" t="s">
        <v>150</v>
      </c>
      <c r="E352" s="232" t="s">
        <v>1</v>
      </c>
      <c r="F352" s="233" t="s">
        <v>221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150</v>
      </c>
      <c r="AU352" s="239" t="s">
        <v>148</v>
      </c>
      <c r="AV352" s="13" t="s">
        <v>81</v>
      </c>
      <c r="AW352" s="13" t="s">
        <v>30</v>
      </c>
      <c r="AX352" s="13" t="s">
        <v>73</v>
      </c>
      <c r="AY352" s="239" t="s">
        <v>140</v>
      </c>
    </row>
    <row r="353" s="14" customFormat="1">
      <c r="A353" s="14"/>
      <c r="B353" s="240"/>
      <c r="C353" s="241"/>
      <c r="D353" s="231" t="s">
        <v>150</v>
      </c>
      <c r="E353" s="242" t="s">
        <v>1</v>
      </c>
      <c r="F353" s="243" t="s">
        <v>222</v>
      </c>
      <c r="G353" s="241"/>
      <c r="H353" s="244">
        <v>7.423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150</v>
      </c>
      <c r="AU353" s="250" t="s">
        <v>148</v>
      </c>
      <c r="AV353" s="14" t="s">
        <v>148</v>
      </c>
      <c r="AW353" s="14" t="s">
        <v>30</v>
      </c>
      <c r="AX353" s="14" t="s">
        <v>73</v>
      </c>
      <c r="AY353" s="250" t="s">
        <v>140</v>
      </c>
    </row>
    <row r="354" s="13" customFormat="1">
      <c r="A354" s="13"/>
      <c r="B354" s="229"/>
      <c r="C354" s="230"/>
      <c r="D354" s="231" t="s">
        <v>150</v>
      </c>
      <c r="E354" s="232" t="s">
        <v>1</v>
      </c>
      <c r="F354" s="233" t="s">
        <v>223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150</v>
      </c>
      <c r="AU354" s="239" t="s">
        <v>148</v>
      </c>
      <c r="AV354" s="13" t="s">
        <v>81</v>
      </c>
      <c r="AW354" s="13" t="s">
        <v>30</v>
      </c>
      <c r="AX354" s="13" t="s">
        <v>73</v>
      </c>
      <c r="AY354" s="239" t="s">
        <v>140</v>
      </c>
    </row>
    <row r="355" s="14" customFormat="1">
      <c r="A355" s="14"/>
      <c r="B355" s="240"/>
      <c r="C355" s="241"/>
      <c r="D355" s="231" t="s">
        <v>150</v>
      </c>
      <c r="E355" s="242" t="s">
        <v>1</v>
      </c>
      <c r="F355" s="243" t="s">
        <v>224</v>
      </c>
      <c r="G355" s="241"/>
      <c r="H355" s="244">
        <v>26.372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150</v>
      </c>
      <c r="AU355" s="250" t="s">
        <v>148</v>
      </c>
      <c r="AV355" s="14" t="s">
        <v>148</v>
      </c>
      <c r="AW355" s="14" t="s">
        <v>30</v>
      </c>
      <c r="AX355" s="14" t="s">
        <v>73</v>
      </c>
      <c r="AY355" s="250" t="s">
        <v>140</v>
      </c>
    </row>
    <row r="356" s="13" customFormat="1">
      <c r="A356" s="13"/>
      <c r="B356" s="229"/>
      <c r="C356" s="230"/>
      <c r="D356" s="231" t="s">
        <v>150</v>
      </c>
      <c r="E356" s="232" t="s">
        <v>1</v>
      </c>
      <c r="F356" s="233" t="s">
        <v>225</v>
      </c>
      <c r="G356" s="230"/>
      <c r="H356" s="232" t="s">
        <v>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150</v>
      </c>
      <c r="AU356" s="239" t="s">
        <v>148</v>
      </c>
      <c r="AV356" s="13" t="s">
        <v>81</v>
      </c>
      <c r="AW356" s="13" t="s">
        <v>30</v>
      </c>
      <c r="AX356" s="13" t="s">
        <v>73</v>
      </c>
      <c r="AY356" s="239" t="s">
        <v>140</v>
      </c>
    </row>
    <row r="357" s="14" customFormat="1">
      <c r="A357" s="14"/>
      <c r="B357" s="240"/>
      <c r="C357" s="241"/>
      <c r="D357" s="231" t="s">
        <v>150</v>
      </c>
      <c r="E357" s="242" t="s">
        <v>1</v>
      </c>
      <c r="F357" s="243" t="s">
        <v>226</v>
      </c>
      <c r="G357" s="241"/>
      <c r="H357" s="244">
        <v>22.870000000000001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150</v>
      </c>
      <c r="AU357" s="250" t="s">
        <v>148</v>
      </c>
      <c r="AV357" s="14" t="s">
        <v>148</v>
      </c>
      <c r="AW357" s="14" t="s">
        <v>30</v>
      </c>
      <c r="AX357" s="14" t="s">
        <v>73</v>
      </c>
      <c r="AY357" s="250" t="s">
        <v>140</v>
      </c>
    </row>
    <row r="358" s="15" customFormat="1">
      <c r="A358" s="15"/>
      <c r="B358" s="262"/>
      <c r="C358" s="263"/>
      <c r="D358" s="231" t="s">
        <v>150</v>
      </c>
      <c r="E358" s="264" t="s">
        <v>1</v>
      </c>
      <c r="F358" s="265" t="s">
        <v>188</v>
      </c>
      <c r="G358" s="263"/>
      <c r="H358" s="266">
        <v>69.905000000000001</v>
      </c>
      <c r="I358" s="267"/>
      <c r="J358" s="263"/>
      <c r="K358" s="263"/>
      <c r="L358" s="268"/>
      <c r="M358" s="269"/>
      <c r="N358" s="270"/>
      <c r="O358" s="270"/>
      <c r="P358" s="270"/>
      <c r="Q358" s="270"/>
      <c r="R358" s="270"/>
      <c r="S358" s="270"/>
      <c r="T358" s="271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2" t="s">
        <v>150</v>
      </c>
      <c r="AU358" s="272" t="s">
        <v>148</v>
      </c>
      <c r="AV358" s="15" t="s">
        <v>147</v>
      </c>
      <c r="AW358" s="15" t="s">
        <v>30</v>
      </c>
      <c r="AX358" s="15" t="s">
        <v>81</v>
      </c>
      <c r="AY358" s="272" t="s">
        <v>140</v>
      </c>
    </row>
    <row r="359" s="2" customFormat="1" ht="16.5" customHeight="1">
      <c r="A359" s="38"/>
      <c r="B359" s="39"/>
      <c r="C359" s="215" t="s">
        <v>335</v>
      </c>
      <c r="D359" s="215" t="s">
        <v>143</v>
      </c>
      <c r="E359" s="216" t="s">
        <v>336</v>
      </c>
      <c r="F359" s="217" t="s">
        <v>337</v>
      </c>
      <c r="G359" s="218" t="s">
        <v>146</v>
      </c>
      <c r="H359" s="219">
        <v>2250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39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147</v>
      </c>
      <c r="AT359" s="227" t="s">
        <v>143</v>
      </c>
      <c r="AU359" s="227" t="s">
        <v>148</v>
      </c>
      <c r="AY359" s="17" t="s">
        <v>140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148</v>
      </c>
      <c r="BK359" s="228">
        <f>ROUND(I359*H359,2)</f>
        <v>0</v>
      </c>
      <c r="BL359" s="17" t="s">
        <v>147</v>
      </c>
      <c r="BM359" s="227" t="s">
        <v>338</v>
      </c>
    </row>
    <row r="360" s="13" customFormat="1">
      <c r="A360" s="13"/>
      <c r="B360" s="229"/>
      <c r="C360" s="230"/>
      <c r="D360" s="231" t="s">
        <v>150</v>
      </c>
      <c r="E360" s="232" t="s">
        <v>1</v>
      </c>
      <c r="F360" s="233" t="s">
        <v>339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150</v>
      </c>
      <c r="AU360" s="239" t="s">
        <v>148</v>
      </c>
      <c r="AV360" s="13" t="s">
        <v>81</v>
      </c>
      <c r="AW360" s="13" t="s">
        <v>30</v>
      </c>
      <c r="AX360" s="13" t="s">
        <v>73</v>
      </c>
      <c r="AY360" s="239" t="s">
        <v>140</v>
      </c>
    </row>
    <row r="361" s="14" customFormat="1">
      <c r="A361" s="14"/>
      <c r="B361" s="240"/>
      <c r="C361" s="241"/>
      <c r="D361" s="231" t="s">
        <v>150</v>
      </c>
      <c r="E361" s="242" t="s">
        <v>1</v>
      </c>
      <c r="F361" s="243" t="s">
        <v>340</v>
      </c>
      <c r="G361" s="241"/>
      <c r="H361" s="244">
        <v>2250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150</v>
      </c>
      <c r="AU361" s="250" t="s">
        <v>148</v>
      </c>
      <c r="AV361" s="14" t="s">
        <v>148</v>
      </c>
      <c r="AW361" s="14" t="s">
        <v>30</v>
      </c>
      <c r="AX361" s="14" t="s">
        <v>81</v>
      </c>
      <c r="AY361" s="250" t="s">
        <v>140</v>
      </c>
    </row>
    <row r="362" s="2" customFormat="1" ht="21.75" customHeight="1">
      <c r="A362" s="38"/>
      <c r="B362" s="39"/>
      <c r="C362" s="215" t="s">
        <v>341</v>
      </c>
      <c r="D362" s="215" t="s">
        <v>143</v>
      </c>
      <c r="E362" s="216" t="s">
        <v>342</v>
      </c>
      <c r="F362" s="217" t="s">
        <v>343</v>
      </c>
      <c r="G362" s="218" t="s">
        <v>146</v>
      </c>
      <c r="H362" s="219">
        <v>9.0719999999999992</v>
      </c>
      <c r="I362" s="220"/>
      <c r="J362" s="221">
        <f>ROUND(I362*H362,2)</f>
        <v>0</v>
      </c>
      <c r="K362" s="222"/>
      <c r="L362" s="44"/>
      <c r="M362" s="223" t="s">
        <v>1</v>
      </c>
      <c r="N362" s="224" t="s">
        <v>39</v>
      </c>
      <c r="O362" s="91"/>
      <c r="P362" s="225">
        <f>O362*H362</f>
        <v>0</v>
      </c>
      <c r="Q362" s="225">
        <v>0</v>
      </c>
      <c r="R362" s="225">
        <f>Q362*H362</f>
        <v>0</v>
      </c>
      <c r="S362" s="225">
        <v>0.26100000000000001</v>
      </c>
      <c r="T362" s="226">
        <f>S362*H362</f>
        <v>2.3677919999999997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7" t="s">
        <v>147</v>
      </c>
      <c r="AT362" s="227" t="s">
        <v>143</v>
      </c>
      <c r="AU362" s="227" t="s">
        <v>148</v>
      </c>
      <c r="AY362" s="17" t="s">
        <v>140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148</v>
      </c>
      <c r="BK362" s="228">
        <f>ROUND(I362*H362,2)</f>
        <v>0</v>
      </c>
      <c r="BL362" s="17" t="s">
        <v>147</v>
      </c>
      <c r="BM362" s="227" t="s">
        <v>344</v>
      </c>
    </row>
    <row r="363" s="13" customFormat="1">
      <c r="A363" s="13"/>
      <c r="B363" s="229"/>
      <c r="C363" s="230"/>
      <c r="D363" s="231" t="s">
        <v>150</v>
      </c>
      <c r="E363" s="232" t="s">
        <v>1</v>
      </c>
      <c r="F363" s="233" t="s">
        <v>345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150</v>
      </c>
      <c r="AU363" s="239" t="s">
        <v>148</v>
      </c>
      <c r="AV363" s="13" t="s">
        <v>81</v>
      </c>
      <c r="AW363" s="13" t="s">
        <v>30</v>
      </c>
      <c r="AX363" s="13" t="s">
        <v>73</v>
      </c>
      <c r="AY363" s="239" t="s">
        <v>140</v>
      </c>
    </row>
    <row r="364" s="14" customFormat="1">
      <c r="A364" s="14"/>
      <c r="B364" s="240"/>
      <c r="C364" s="241"/>
      <c r="D364" s="231" t="s">
        <v>150</v>
      </c>
      <c r="E364" s="242" t="s">
        <v>1</v>
      </c>
      <c r="F364" s="243" t="s">
        <v>346</v>
      </c>
      <c r="G364" s="241"/>
      <c r="H364" s="244">
        <v>7.6920000000000002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150</v>
      </c>
      <c r="AU364" s="250" t="s">
        <v>148</v>
      </c>
      <c r="AV364" s="14" t="s">
        <v>148</v>
      </c>
      <c r="AW364" s="14" t="s">
        <v>30</v>
      </c>
      <c r="AX364" s="14" t="s">
        <v>73</v>
      </c>
      <c r="AY364" s="250" t="s">
        <v>140</v>
      </c>
    </row>
    <row r="365" s="13" customFormat="1">
      <c r="A365" s="13"/>
      <c r="B365" s="229"/>
      <c r="C365" s="230"/>
      <c r="D365" s="231" t="s">
        <v>150</v>
      </c>
      <c r="E365" s="232" t="s">
        <v>1</v>
      </c>
      <c r="F365" s="233" t="s">
        <v>347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150</v>
      </c>
      <c r="AU365" s="239" t="s">
        <v>148</v>
      </c>
      <c r="AV365" s="13" t="s">
        <v>81</v>
      </c>
      <c r="AW365" s="13" t="s">
        <v>30</v>
      </c>
      <c r="AX365" s="13" t="s">
        <v>73</v>
      </c>
      <c r="AY365" s="239" t="s">
        <v>140</v>
      </c>
    </row>
    <row r="366" s="14" customFormat="1">
      <c r="A366" s="14"/>
      <c r="B366" s="240"/>
      <c r="C366" s="241"/>
      <c r="D366" s="231" t="s">
        <v>150</v>
      </c>
      <c r="E366" s="242" t="s">
        <v>1</v>
      </c>
      <c r="F366" s="243" t="s">
        <v>348</v>
      </c>
      <c r="G366" s="241"/>
      <c r="H366" s="244">
        <v>1.3799999999999999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150</v>
      </c>
      <c r="AU366" s="250" t="s">
        <v>148</v>
      </c>
      <c r="AV366" s="14" t="s">
        <v>148</v>
      </c>
      <c r="AW366" s="14" t="s">
        <v>30</v>
      </c>
      <c r="AX366" s="14" t="s">
        <v>73</v>
      </c>
      <c r="AY366" s="250" t="s">
        <v>140</v>
      </c>
    </row>
    <row r="367" s="15" customFormat="1">
      <c r="A367" s="15"/>
      <c r="B367" s="262"/>
      <c r="C367" s="263"/>
      <c r="D367" s="231" t="s">
        <v>150</v>
      </c>
      <c r="E367" s="264" t="s">
        <v>1</v>
      </c>
      <c r="F367" s="265" t="s">
        <v>188</v>
      </c>
      <c r="G367" s="263"/>
      <c r="H367" s="266">
        <v>9.0719999999999992</v>
      </c>
      <c r="I367" s="267"/>
      <c r="J367" s="263"/>
      <c r="K367" s="263"/>
      <c r="L367" s="268"/>
      <c r="M367" s="269"/>
      <c r="N367" s="270"/>
      <c r="O367" s="270"/>
      <c r="P367" s="270"/>
      <c r="Q367" s="270"/>
      <c r="R367" s="270"/>
      <c r="S367" s="270"/>
      <c r="T367" s="27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2" t="s">
        <v>150</v>
      </c>
      <c r="AU367" s="272" t="s">
        <v>148</v>
      </c>
      <c r="AV367" s="15" t="s">
        <v>147</v>
      </c>
      <c r="AW367" s="15" t="s">
        <v>30</v>
      </c>
      <c r="AX367" s="15" t="s">
        <v>81</v>
      </c>
      <c r="AY367" s="272" t="s">
        <v>140</v>
      </c>
    </row>
    <row r="368" s="2" customFormat="1" ht="21.75" customHeight="1">
      <c r="A368" s="38"/>
      <c r="B368" s="39"/>
      <c r="C368" s="215" t="s">
        <v>349</v>
      </c>
      <c r="D368" s="215" t="s">
        <v>143</v>
      </c>
      <c r="E368" s="216" t="s">
        <v>350</v>
      </c>
      <c r="F368" s="217" t="s">
        <v>351</v>
      </c>
      <c r="G368" s="218" t="s">
        <v>146</v>
      </c>
      <c r="H368" s="219">
        <v>10.635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39</v>
      </c>
      <c r="O368" s="91"/>
      <c r="P368" s="225">
        <f>O368*H368</f>
        <v>0</v>
      </c>
      <c r="Q368" s="225">
        <v>0</v>
      </c>
      <c r="R368" s="225">
        <f>Q368*H368</f>
        <v>0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147</v>
      </c>
      <c r="AT368" s="227" t="s">
        <v>143</v>
      </c>
      <c r="AU368" s="227" t="s">
        <v>148</v>
      </c>
      <c r="AY368" s="17" t="s">
        <v>140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148</v>
      </c>
      <c r="BK368" s="228">
        <f>ROUND(I368*H368,2)</f>
        <v>0</v>
      </c>
      <c r="BL368" s="17" t="s">
        <v>147</v>
      </c>
      <c r="BM368" s="227" t="s">
        <v>352</v>
      </c>
    </row>
    <row r="369" s="13" customFormat="1">
      <c r="A369" s="13"/>
      <c r="B369" s="229"/>
      <c r="C369" s="230"/>
      <c r="D369" s="231" t="s">
        <v>150</v>
      </c>
      <c r="E369" s="232" t="s">
        <v>1</v>
      </c>
      <c r="F369" s="233" t="s">
        <v>217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150</v>
      </c>
      <c r="AU369" s="239" t="s">
        <v>148</v>
      </c>
      <c r="AV369" s="13" t="s">
        <v>81</v>
      </c>
      <c r="AW369" s="13" t="s">
        <v>30</v>
      </c>
      <c r="AX369" s="13" t="s">
        <v>73</v>
      </c>
      <c r="AY369" s="239" t="s">
        <v>140</v>
      </c>
    </row>
    <row r="370" s="14" customFormat="1">
      <c r="A370" s="14"/>
      <c r="B370" s="240"/>
      <c r="C370" s="241"/>
      <c r="D370" s="231" t="s">
        <v>150</v>
      </c>
      <c r="E370" s="242" t="s">
        <v>1</v>
      </c>
      <c r="F370" s="243" t="s">
        <v>218</v>
      </c>
      <c r="G370" s="241"/>
      <c r="H370" s="244">
        <v>2.04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150</v>
      </c>
      <c r="AU370" s="250" t="s">
        <v>148</v>
      </c>
      <c r="AV370" s="14" t="s">
        <v>148</v>
      </c>
      <c r="AW370" s="14" t="s">
        <v>30</v>
      </c>
      <c r="AX370" s="14" t="s">
        <v>73</v>
      </c>
      <c r="AY370" s="250" t="s">
        <v>140</v>
      </c>
    </row>
    <row r="371" s="13" customFormat="1">
      <c r="A371" s="13"/>
      <c r="B371" s="229"/>
      <c r="C371" s="230"/>
      <c r="D371" s="231" t="s">
        <v>150</v>
      </c>
      <c r="E371" s="232" t="s">
        <v>1</v>
      </c>
      <c r="F371" s="233" t="s">
        <v>219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150</v>
      </c>
      <c r="AU371" s="239" t="s">
        <v>148</v>
      </c>
      <c r="AV371" s="13" t="s">
        <v>81</v>
      </c>
      <c r="AW371" s="13" t="s">
        <v>30</v>
      </c>
      <c r="AX371" s="13" t="s">
        <v>73</v>
      </c>
      <c r="AY371" s="239" t="s">
        <v>140</v>
      </c>
    </row>
    <row r="372" s="14" customFormat="1">
      <c r="A372" s="14"/>
      <c r="B372" s="240"/>
      <c r="C372" s="241"/>
      <c r="D372" s="231" t="s">
        <v>150</v>
      </c>
      <c r="E372" s="242" t="s">
        <v>1</v>
      </c>
      <c r="F372" s="243" t="s">
        <v>220</v>
      </c>
      <c r="G372" s="241"/>
      <c r="H372" s="244">
        <v>1.1719999999999999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150</v>
      </c>
      <c r="AU372" s="250" t="s">
        <v>148</v>
      </c>
      <c r="AV372" s="14" t="s">
        <v>148</v>
      </c>
      <c r="AW372" s="14" t="s">
        <v>30</v>
      </c>
      <c r="AX372" s="14" t="s">
        <v>73</v>
      </c>
      <c r="AY372" s="250" t="s">
        <v>140</v>
      </c>
    </row>
    <row r="373" s="13" customFormat="1">
      <c r="A373" s="13"/>
      <c r="B373" s="229"/>
      <c r="C373" s="230"/>
      <c r="D373" s="231" t="s">
        <v>150</v>
      </c>
      <c r="E373" s="232" t="s">
        <v>1</v>
      </c>
      <c r="F373" s="233" t="s">
        <v>221</v>
      </c>
      <c r="G373" s="230"/>
      <c r="H373" s="232" t="s">
        <v>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150</v>
      </c>
      <c r="AU373" s="239" t="s">
        <v>148</v>
      </c>
      <c r="AV373" s="13" t="s">
        <v>81</v>
      </c>
      <c r="AW373" s="13" t="s">
        <v>30</v>
      </c>
      <c r="AX373" s="13" t="s">
        <v>73</v>
      </c>
      <c r="AY373" s="239" t="s">
        <v>140</v>
      </c>
    </row>
    <row r="374" s="14" customFormat="1">
      <c r="A374" s="14"/>
      <c r="B374" s="240"/>
      <c r="C374" s="241"/>
      <c r="D374" s="231" t="s">
        <v>150</v>
      </c>
      <c r="E374" s="242" t="s">
        <v>1</v>
      </c>
      <c r="F374" s="243" t="s">
        <v>222</v>
      </c>
      <c r="G374" s="241"/>
      <c r="H374" s="244">
        <v>7.423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150</v>
      </c>
      <c r="AU374" s="250" t="s">
        <v>148</v>
      </c>
      <c r="AV374" s="14" t="s">
        <v>148</v>
      </c>
      <c r="AW374" s="14" t="s">
        <v>30</v>
      </c>
      <c r="AX374" s="14" t="s">
        <v>73</v>
      </c>
      <c r="AY374" s="250" t="s">
        <v>140</v>
      </c>
    </row>
    <row r="375" s="15" customFormat="1">
      <c r="A375" s="15"/>
      <c r="B375" s="262"/>
      <c r="C375" s="263"/>
      <c r="D375" s="231" t="s">
        <v>150</v>
      </c>
      <c r="E375" s="264" t="s">
        <v>1</v>
      </c>
      <c r="F375" s="265" t="s">
        <v>188</v>
      </c>
      <c r="G375" s="263"/>
      <c r="H375" s="266">
        <v>10.635</v>
      </c>
      <c r="I375" s="267"/>
      <c r="J375" s="263"/>
      <c r="K375" s="263"/>
      <c r="L375" s="268"/>
      <c r="M375" s="269"/>
      <c r="N375" s="270"/>
      <c r="O375" s="270"/>
      <c r="P375" s="270"/>
      <c r="Q375" s="270"/>
      <c r="R375" s="270"/>
      <c r="S375" s="270"/>
      <c r="T375" s="271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2" t="s">
        <v>150</v>
      </c>
      <c r="AU375" s="272" t="s">
        <v>148</v>
      </c>
      <c r="AV375" s="15" t="s">
        <v>147</v>
      </c>
      <c r="AW375" s="15" t="s">
        <v>30</v>
      </c>
      <c r="AX375" s="15" t="s">
        <v>81</v>
      </c>
      <c r="AY375" s="272" t="s">
        <v>140</v>
      </c>
    </row>
    <row r="376" s="2" customFormat="1" ht="24.15" customHeight="1">
      <c r="A376" s="38"/>
      <c r="B376" s="39"/>
      <c r="C376" s="215" t="s">
        <v>353</v>
      </c>
      <c r="D376" s="215" t="s">
        <v>143</v>
      </c>
      <c r="E376" s="216" t="s">
        <v>354</v>
      </c>
      <c r="F376" s="217" t="s">
        <v>355</v>
      </c>
      <c r="G376" s="218" t="s">
        <v>146</v>
      </c>
      <c r="H376" s="219">
        <v>10.635</v>
      </c>
      <c r="I376" s="220"/>
      <c r="J376" s="221">
        <f>ROUND(I376*H376,2)</f>
        <v>0</v>
      </c>
      <c r="K376" s="222"/>
      <c r="L376" s="44"/>
      <c r="M376" s="223" t="s">
        <v>1</v>
      </c>
      <c r="N376" s="224" t="s">
        <v>39</v>
      </c>
      <c r="O376" s="91"/>
      <c r="P376" s="225">
        <f>O376*H376</f>
        <v>0</v>
      </c>
      <c r="Q376" s="225">
        <v>0</v>
      </c>
      <c r="R376" s="225">
        <f>Q376*H376</f>
        <v>0</v>
      </c>
      <c r="S376" s="225">
        <v>0</v>
      </c>
      <c r="T376" s="22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7" t="s">
        <v>147</v>
      </c>
      <c r="AT376" s="227" t="s">
        <v>143</v>
      </c>
      <c r="AU376" s="227" t="s">
        <v>148</v>
      </c>
      <c r="AY376" s="17" t="s">
        <v>140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7" t="s">
        <v>148</v>
      </c>
      <c r="BK376" s="228">
        <f>ROUND(I376*H376,2)</f>
        <v>0</v>
      </c>
      <c r="BL376" s="17" t="s">
        <v>147</v>
      </c>
      <c r="BM376" s="227" t="s">
        <v>356</v>
      </c>
    </row>
    <row r="377" s="13" customFormat="1">
      <c r="A377" s="13"/>
      <c r="B377" s="229"/>
      <c r="C377" s="230"/>
      <c r="D377" s="231" t="s">
        <v>150</v>
      </c>
      <c r="E377" s="232" t="s">
        <v>1</v>
      </c>
      <c r="F377" s="233" t="s">
        <v>217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150</v>
      </c>
      <c r="AU377" s="239" t="s">
        <v>148</v>
      </c>
      <c r="AV377" s="13" t="s">
        <v>81</v>
      </c>
      <c r="AW377" s="13" t="s">
        <v>30</v>
      </c>
      <c r="AX377" s="13" t="s">
        <v>73</v>
      </c>
      <c r="AY377" s="239" t="s">
        <v>140</v>
      </c>
    </row>
    <row r="378" s="14" customFormat="1">
      <c r="A378" s="14"/>
      <c r="B378" s="240"/>
      <c r="C378" s="241"/>
      <c r="D378" s="231" t="s">
        <v>150</v>
      </c>
      <c r="E378" s="242" t="s">
        <v>1</v>
      </c>
      <c r="F378" s="243" t="s">
        <v>218</v>
      </c>
      <c r="G378" s="241"/>
      <c r="H378" s="244">
        <v>2.04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150</v>
      </c>
      <c r="AU378" s="250" t="s">
        <v>148</v>
      </c>
      <c r="AV378" s="14" t="s">
        <v>148</v>
      </c>
      <c r="AW378" s="14" t="s">
        <v>30</v>
      </c>
      <c r="AX378" s="14" t="s">
        <v>73</v>
      </c>
      <c r="AY378" s="250" t="s">
        <v>140</v>
      </c>
    </row>
    <row r="379" s="13" customFormat="1">
      <c r="A379" s="13"/>
      <c r="B379" s="229"/>
      <c r="C379" s="230"/>
      <c r="D379" s="231" t="s">
        <v>150</v>
      </c>
      <c r="E379" s="232" t="s">
        <v>1</v>
      </c>
      <c r="F379" s="233" t="s">
        <v>219</v>
      </c>
      <c r="G379" s="230"/>
      <c r="H379" s="232" t="s">
        <v>1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150</v>
      </c>
      <c r="AU379" s="239" t="s">
        <v>148</v>
      </c>
      <c r="AV379" s="13" t="s">
        <v>81</v>
      </c>
      <c r="AW379" s="13" t="s">
        <v>30</v>
      </c>
      <c r="AX379" s="13" t="s">
        <v>73</v>
      </c>
      <c r="AY379" s="239" t="s">
        <v>140</v>
      </c>
    </row>
    <row r="380" s="14" customFormat="1">
      <c r="A380" s="14"/>
      <c r="B380" s="240"/>
      <c r="C380" s="241"/>
      <c r="D380" s="231" t="s">
        <v>150</v>
      </c>
      <c r="E380" s="242" t="s">
        <v>1</v>
      </c>
      <c r="F380" s="243" t="s">
        <v>220</v>
      </c>
      <c r="G380" s="241"/>
      <c r="H380" s="244">
        <v>1.1719999999999999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150</v>
      </c>
      <c r="AU380" s="250" t="s">
        <v>148</v>
      </c>
      <c r="AV380" s="14" t="s">
        <v>148</v>
      </c>
      <c r="AW380" s="14" t="s">
        <v>30</v>
      </c>
      <c r="AX380" s="14" t="s">
        <v>73</v>
      </c>
      <c r="AY380" s="250" t="s">
        <v>140</v>
      </c>
    </row>
    <row r="381" s="13" customFormat="1">
      <c r="A381" s="13"/>
      <c r="B381" s="229"/>
      <c r="C381" s="230"/>
      <c r="D381" s="231" t="s">
        <v>150</v>
      </c>
      <c r="E381" s="232" t="s">
        <v>1</v>
      </c>
      <c r="F381" s="233" t="s">
        <v>221</v>
      </c>
      <c r="G381" s="230"/>
      <c r="H381" s="232" t="s">
        <v>1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150</v>
      </c>
      <c r="AU381" s="239" t="s">
        <v>148</v>
      </c>
      <c r="AV381" s="13" t="s">
        <v>81</v>
      </c>
      <c r="AW381" s="13" t="s">
        <v>30</v>
      </c>
      <c r="AX381" s="13" t="s">
        <v>73</v>
      </c>
      <c r="AY381" s="239" t="s">
        <v>140</v>
      </c>
    </row>
    <row r="382" s="14" customFormat="1">
      <c r="A382" s="14"/>
      <c r="B382" s="240"/>
      <c r="C382" s="241"/>
      <c r="D382" s="231" t="s">
        <v>150</v>
      </c>
      <c r="E382" s="242" t="s">
        <v>1</v>
      </c>
      <c r="F382" s="243" t="s">
        <v>222</v>
      </c>
      <c r="G382" s="241"/>
      <c r="H382" s="244">
        <v>7.423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150</v>
      </c>
      <c r="AU382" s="250" t="s">
        <v>148</v>
      </c>
      <c r="AV382" s="14" t="s">
        <v>148</v>
      </c>
      <c r="AW382" s="14" t="s">
        <v>30</v>
      </c>
      <c r="AX382" s="14" t="s">
        <v>73</v>
      </c>
      <c r="AY382" s="250" t="s">
        <v>140</v>
      </c>
    </row>
    <row r="383" s="15" customFormat="1">
      <c r="A383" s="15"/>
      <c r="B383" s="262"/>
      <c r="C383" s="263"/>
      <c r="D383" s="231" t="s">
        <v>150</v>
      </c>
      <c r="E383" s="264" t="s">
        <v>1</v>
      </c>
      <c r="F383" s="265" t="s">
        <v>188</v>
      </c>
      <c r="G383" s="263"/>
      <c r="H383" s="266">
        <v>10.635</v>
      </c>
      <c r="I383" s="267"/>
      <c r="J383" s="263"/>
      <c r="K383" s="263"/>
      <c r="L383" s="268"/>
      <c r="M383" s="269"/>
      <c r="N383" s="270"/>
      <c r="O383" s="270"/>
      <c r="P383" s="270"/>
      <c r="Q383" s="270"/>
      <c r="R383" s="270"/>
      <c r="S383" s="270"/>
      <c r="T383" s="271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2" t="s">
        <v>150</v>
      </c>
      <c r="AU383" s="272" t="s">
        <v>148</v>
      </c>
      <c r="AV383" s="15" t="s">
        <v>147</v>
      </c>
      <c r="AW383" s="15" t="s">
        <v>30</v>
      </c>
      <c r="AX383" s="15" t="s">
        <v>81</v>
      </c>
      <c r="AY383" s="272" t="s">
        <v>140</v>
      </c>
    </row>
    <row r="384" s="2" customFormat="1" ht="21.75" customHeight="1">
      <c r="A384" s="38"/>
      <c r="B384" s="39"/>
      <c r="C384" s="215" t="s">
        <v>357</v>
      </c>
      <c r="D384" s="215" t="s">
        <v>143</v>
      </c>
      <c r="E384" s="216" t="s">
        <v>358</v>
      </c>
      <c r="F384" s="217" t="s">
        <v>359</v>
      </c>
      <c r="G384" s="218" t="s">
        <v>146</v>
      </c>
      <c r="H384" s="219">
        <v>9.4179999999999993</v>
      </c>
      <c r="I384" s="220"/>
      <c r="J384" s="221">
        <f>ROUND(I384*H384,2)</f>
        <v>0</v>
      </c>
      <c r="K384" s="222"/>
      <c r="L384" s="44"/>
      <c r="M384" s="223" t="s">
        <v>1</v>
      </c>
      <c r="N384" s="224" t="s">
        <v>39</v>
      </c>
      <c r="O384" s="91"/>
      <c r="P384" s="225">
        <f>O384*H384</f>
        <v>0</v>
      </c>
      <c r="Q384" s="225">
        <v>0</v>
      </c>
      <c r="R384" s="225">
        <f>Q384*H384</f>
        <v>0</v>
      </c>
      <c r="S384" s="225">
        <v>0.044999999999999998</v>
      </c>
      <c r="T384" s="226">
        <f>S384*H384</f>
        <v>0.42380999999999996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7" t="s">
        <v>147</v>
      </c>
      <c r="AT384" s="227" t="s">
        <v>143</v>
      </c>
      <c r="AU384" s="227" t="s">
        <v>148</v>
      </c>
      <c r="AY384" s="17" t="s">
        <v>140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148</v>
      </c>
      <c r="BK384" s="228">
        <f>ROUND(I384*H384,2)</f>
        <v>0</v>
      </c>
      <c r="BL384" s="17" t="s">
        <v>147</v>
      </c>
      <c r="BM384" s="227" t="s">
        <v>360</v>
      </c>
    </row>
    <row r="385" s="13" customFormat="1">
      <c r="A385" s="13"/>
      <c r="B385" s="229"/>
      <c r="C385" s="230"/>
      <c r="D385" s="231" t="s">
        <v>150</v>
      </c>
      <c r="E385" s="232" t="s">
        <v>1</v>
      </c>
      <c r="F385" s="233" t="s">
        <v>361</v>
      </c>
      <c r="G385" s="230"/>
      <c r="H385" s="232" t="s">
        <v>1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150</v>
      </c>
      <c r="AU385" s="239" t="s">
        <v>148</v>
      </c>
      <c r="AV385" s="13" t="s">
        <v>81</v>
      </c>
      <c r="AW385" s="13" t="s">
        <v>30</v>
      </c>
      <c r="AX385" s="13" t="s">
        <v>73</v>
      </c>
      <c r="AY385" s="239" t="s">
        <v>140</v>
      </c>
    </row>
    <row r="386" s="14" customFormat="1">
      <c r="A386" s="14"/>
      <c r="B386" s="240"/>
      <c r="C386" s="241"/>
      <c r="D386" s="231" t="s">
        <v>150</v>
      </c>
      <c r="E386" s="242" t="s">
        <v>1</v>
      </c>
      <c r="F386" s="243" t="s">
        <v>362</v>
      </c>
      <c r="G386" s="241"/>
      <c r="H386" s="244">
        <v>4.3120000000000003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150</v>
      </c>
      <c r="AU386" s="250" t="s">
        <v>148</v>
      </c>
      <c r="AV386" s="14" t="s">
        <v>148</v>
      </c>
      <c r="AW386" s="14" t="s">
        <v>30</v>
      </c>
      <c r="AX386" s="14" t="s">
        <v>73</v>
      </c>
      <c r="AY386" s="250" t="s">
        <v>140</v>
      </c>
    </row>
    <row r="387" s="13" customFormat="1">
      <c r="A387" s="13"/>
      <c r="B387" s="229"/>
      <c r="C387" s="230"/>
      <c r="D387" s="231" t="s">
        <v>150</v>
      </c>
      <c r="E387" s="232" t="s">
        <v>1</v>
      </c>
      <c r="F387" s="233" t="s">
        <v>363</v>
      </c>
      <c r="G387" s="230"/>
      <c r="H387" s="232" t="s">
        <v>1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150</v>
      </c>
      <c r="AU387" s="239" t="s">
        <v>148</v>
      </c>
      <c r="AV387" s="13" t="s">
        <v>81</v>
      </c>
      <c r="AW387" s="13" t="s">
        <v>30</v>
      </c>
      <c r="AX387" s="13" t="s">
        <v>73</v>
      </c>
      <c r="AY387" s="239" t="s">
        <v>140</v>
      </c>
    </row>
    <row r="388" s="14" customFormat="1">
      <c r="A388" s="14"/>
      <c r="B388" s="240"/>
      <c r="C388" s="241"/>
      <c r="D388" s="231" t="s">
        <v>150</v>
      </c>
      <c r="E388" s="242" t="s">
        <v>1</v>
      </c>
      <c r="F388" s="243" t="s">
        <v>364</v>
      </c>
      <c r="G388" s="241"/>
      <c r="H388" s="244">
        <v>1.7909999999999999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150</v>
      </c>
      <c r="AU388" s="250" t="s">
        <v>148</v>
      </c>
      <c r="AV388" s="14" t="s">
        <v>148</v>
      </c>
      <c r="AW388" s="14" t="s">
        <v>30</v>
      </c>
      <c r="AX388" s="14" t="s">
        <v>73</v>
      </c>
      <c r="AY388" s="250" t="s">
        <v>140</v>
      </c>
    </row>
    <row r="389" s="13" customFormat="1">
      <c r="A389" s="13"/>
      <c r="B389" s="229"/>
      <c r="C389" s="230"/>
      <c r="D389" s="231" t="s">
        <v>150</v>
      </c>
      <c r="E389" s="232" t="s">
        <v>1</v>
      </c>
      <c r="F389" s="233" t="s">
        <v>219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150</v>
      </c>
      <c r="AU389" s="239" t="s">
        <v>148</v>
      </c>
      <c r="AV389" s="13" t="s">
        <v>81</v>
      </c>
      <c r="AW389" s="13" t="s">
        <v>30</v>
      </c>
      <c r="AX389" s="13" t="s">
        <v>73</v>
      </c>
      <c r="AY389" s="239" t="s">
        <v>140</v>
      </c>
    </row>
    <row r="390" s="14" customFormat="1">
      <c r="A390" s="14"/>
      <c r="B390" s="240"/>
      <c r="C390" s="241"/>
      <c r="D390" s="231" t="s">
        <v>150</v>
      </c>
      <c r="E390" s="242" t="s">
        <v>1</v>
      </c>
      <c r="F390" s="243" t="s">
        <v>365</v>
      </c>
      <c r="G390" s="241"/>
      <c r="H390" s="244">
        <v>1.2270000000000001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150</v>
      </c>
      <c r="AU390" s="250" t="s">
        <v>148</v>
      </c>
      <c r="AV390" s="14" t="s">
        <v>148</v>
      </c>
      <c r="AW390" s="14" t="s">
        <v>30</v>
      </c>
      <c r="AX390" s="14" t="s">
        <v>73</v>
      </c>
      <c r="AY390" s="250" t="s">
        <v>140</v>
      </c>
    </row>
    <row r="391" s="13" customFormat="1">
      <c r="A391" s="13"/>
      <c r="B391" s="229"/>
      <c r="C391" s="230"/>
      <c r="D391" s="231" t="s">
        <v>150</v>
      </c>
      <c r="E391" s="232" t="s">
        <v>1</v>
      </c>
      <c r="F391" s="233" t="s">
        <v>217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150</v>
      </c>
      <c r="AU391" s="239" t="s">
        <v>148</v>
      </c>
      <c r="AV391" s="13" t="s">
        <v>81</v>
      </c>
      <c r="AW391" s="13" t="s">
        <v>30</v>
      </c>
      <c r="AX391" s="13" t="s">
        <v>73</v>
      </c>
      <c r="AY391" s="239" t="s">
        <v>140</v>
      </c>
    </row>
    <row r="392" s="14" customFormat="1">
      <c r="A392" s="14"/>
      <c r="B392" s="240"/>
      <c r="C392" s="241"/>
      <c r="D392" s="231" t="s">
        <v>150</v>
      </c>
      <c r="E392" s="242" t="s">
        <v>1</v>
      </c>
      <c r="F392" s="243" t="s">
        <v>366</v>
      </c>
      <c r="G392" s="241"/>
      <c r="H392" s="244">
        <v>2.0880000000000001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150</v>
      </c>
      <c r="AU392" s="250" t="s">
        <v>148</v>
      </c>
      <c r="AV392" s="14" t="s">
        <v>148</v>
      </c>
      <c r="AW392" s="14" t="s">
        <v>30</v>
      </c>
      <c r="AX392" s="14" t="s">
        <v>73</v>
      </c>
      <c r="AY392" s="250" t="s">
        <v>140</v>
      </c>
    </row>
    <row r="393" s="15" customFormat="1">
      <c r="A393" s="15"/>
      <c r="B393" s="262"/>
      <c r="C393" s="263"/>
      <c r="D393" s="231" t="s">
        <v>150</v>
      </c>
      <c r="E393" s="264" t="s">
        <v>1</v>
      </c>
      <c r="F393" s="265" t="s">
        <v>188</v>
      </c>
      <c r="G393" s="263"/>
      <c r="H393" s="266">
        <v>9.4179999999999993</v>
      </c>
      <c r="I393" s="267"/>
      <c r="J393" s="263"/>
      <c r="K393" s="263"/>
      <c r="L393" s="268"/>
      <c r="M393" s="269"/>
      <c r="N393" s="270"/>
      <c r="O393" s="270"/>
      <c r="P393" s="270"/>
      <c r="Q393" s="270"/>
      <c r="R393" s="270"/>
      <c r="S393" s="270"/>
      <c r="T393" s="271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2" t="s">
        <v>150</v>
      </c>
      <c r="AU393" s="272" t="s">
        <v>148</v>
      </c>
      <c r="AV393" s="15" t="s">
        <v>147</v>
      </c>
      <c r="AW393" s="15" t="s">
        <v>30</v>
      </c>
      <c r="AX393" s="15" t="s">
        <v>81</v>
      </c>
      <c r="AY393" s="272" t="s">
        <v>140</v>
      </c>
    </row>
    <row r="394" s="2" customFormat="1" ht="24.15" customHeight="1">
      <c r="A394" s="38"/>
      <c r="B394" s="39"/>
      <c r="C394" s="215" t="s">
        <v>367</v>
      </c>
      <c r="D394" s="215" t="s">
        <v>143</v>
      </c>
      <c r="E394" s="216" t="s">
        <v>368</v>
      </c>
      <c r="F394" s="217" t="s">
        <v>369</v>
      </c>
      <c r="G394" s="218" t="s">
        <v>304</v>
      </c>
      <c r="H394" s="219">
        <v>0.373</v>
      </c>
      <c r="I394" s="220"/>
      <c r="J394" s="221">
        <f>ROUND(I394*H394,2)</f>
        <v>0</v>
      </c>
      <c r="K394" s="222"/>
      <c r="L394" s="44"/>
      <c r="M394" s="223" t="s">
        <v>1</v>
      </c>
      <c r="N394" s="224" t="s">
        <v>39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1.3999999999999999</v>
      </c>
      <c r="T394" s="226">
        <f>S394*H394</f>
        <v>0.5222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147</v>
      </c>
      <c r="AT394" s="227" t="s">
        <v>143</v>
      </c>
      <c r="AU394" s="227" t="s">
        <v>148</v>
      </c>
      <c r="AY394" s="17" t="s">
        <v>140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148</v>
      </c>
      <c r="BK394" s="228">
        <f>ROUND(I394*H394,2)</f>
        <v>0</v>
      </c>
      <c r="BL394" s="17" t="s">
        <v>147</v>
      </c>
      <c r="BM394" s="227" t="s">
        <v>370</v>
      </c>
    </row>
    <row r="395" s="13" customFormat="1">
      <c r="A395" s="13"/>
      <c r="B395" s="229"/>
      <c r="C395" s="230"/>
      <c r="D395" s="231" t="s">
        <v>150</v>
      </c>
      <c r="E395" s="232" t="s">
        <v>1</v>
      </c>
      <c r="F395" s="233" t="s">
        <v>306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150</v>
      </c>
      <c r="AU395" s="239" t="s">
        <v>148</v>
      </c>
      <c r="AV395" s="13" t="s">
        <v>81</v>
      </c>
      <c r="AW395" s="13" t="s">
        <v>30</v>
      </c>
      <c r="AX395" s="13" t="s">
        <v>73</v>
      </c>
      <c r="AY395" s="239" t="s">
        <v>140</v>
      </c>
    </row>
    <row r="396" s="14" customFormat="1">
      <c r="A396" s="14"/>
      <c r="B396" s="240"/>
      <c r="C396" s="241"/>
      <c r="D396" s="231" t="s">
        <v>150</v>
      </c>
      <c r="E396" s="242" t="s">
        <v>1</v>
      </c>
      <c r="F396" s="243" t="s">
        <v>307</v>
      </c>
      <c r="G396" s="241"/>
      <c r="H396" s="244">
        <v>0.059999999999999998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150</v>
      </c>
      <c r="AU396" s="250" t="s">
        <v>148</v>
      </c>
      <c r="AV396" s="14" t="s">
        <v>148</v>
      </c>
      <c r="AW396" s="14" t="s">
        <v>30</v>
      </c>
      <c r="AX396" s="14" t="s">
        <v>73</v>
      </c>
      <c r="AY396" s="250" t="s">
        <v>140</v>
      </c>
    </row>
    <row r="397" s="13" customFormat="1">
      <c r="A397" s="13"/>
      <c r="B397" s="229"/>
      <c r="C397" s="230"/>
      <c r="D397" s="231" t="s">
        <v>150</v>
      </c>
      <c r="E397" s="232" t="s">
        <v>1</v>
      </c>
      <c r="F397" s="233" t="s">
        <v>321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150</v>
      </c>
      <c r="AU397" s="239" t="s">
        <v>148</v>
      </c>
      <c r="AV397" s="13" t="s">
        <v>81</v>
      </c>
      <c r="AW397" s="13" t="s">
        <v>30</v>
      </c>
      <c r="AX397" s="13" t="s">
        <v>73</v>
      </c>
      <c r="AY397" s="239" t="s">
        <v>140</v>
      </c>
    </row>
    <row r="398" s="14" customFormat="1">
      <c r="A398" s="14"/>
      <c r="B398" s="240"/>
      <c r="C398" s="241"/>
      <c r="D398" s="231" t="s">
        <v>150</v>
      </c>
      <c r="E398" s="242" t="s">
        <v>1</v>
      </c>
      <c r="F398" s="243" t="s">
        <v>309</v>
      </c>
      <c r="G398" s="241"/>
      <c r="H398" s="244">
        <v>0.244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150</v>
      </c>
      <c r="AU398" s="250" t="s">
        <v>148</v>
      </c>
      <c r="AV398" s="14" t="s">
        <v>148</v>
      </c>
      <c r="AW398" s="14" t="s">
        <v>30</v>
      </c>
      <c r="AX398" s="14" t="s">
        <v>73</v>
      </c>
      <c r="AY398" s="250" t="s">
        <v>140</v>
      </c>
    </row>
    <row r="399" s="13" customFormat="1">
      <c r="A399" s="13"/>
      <c r="B399" s="229"/>
      <c r="C399" s="230"/>
      <c r="D399" s="231" t="s">
        <v>150</v>
      </c>
      <c r="E399" s="232" t="s">
        <v>1</v>
      </c>
      <c r="F399" s="233" t="s">
        <v>310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150</v>
      </c>
      <c r="AU399" s="239" t="s">
        <v>148</v>
      </c>
      <c r="AV399" s="13" t="s">
        <v>81</v>
      </c>
      <c r="AW399" s="13" t="s">
        <v>30</v>
      </c>
      <c r="AX399" s="13" t="s">
        <v>73</v>
      </c>
      <c r="AY399" s="239" t="s">
        <v>140</v>
      </c>
    </row>
    <row r="400" s="14" customFormat="1">
      <c r="A400" s="14"/>
      <c r="B400" s="240"/>
      <c r="C400" s="241"/>
      <c r="D400" s="231" t="s">
        <v>150</v>
      </c>
      <c r="E400" s="242" t="s">
        <v>1</v>
      </c>
      <c r="F400" s="243" t="s">
        <v>311</v>
      </c>
      <c r="G400" s="241"/>
      <c r="H400" s="244">
        <v>0.069000000000000006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150</v>
      </c>
      <c r="AU400" s="250" t="s">
        <v>148</v>
      </c>
      <c r="AV400" s="14" t="s">
        <v>148</v>
      </c>
      <c r="AW400" s="14" t="s">
        <v>30</v>
      </c>
      <c r="AX400" s="14" t="s">
        <v>73</v>
      </c>
      <c r="AY400" s="250" t="s">
        <v>140</v>
      </c>
    </row>
    <row r="401" s="15" customFormat="1">
      <c r="A401" s="15"/>
      <c r="B401" s="262"/>
      <c r="C401" s="263"/>
      <c r="D401" s="231" t="s">
        <v>150</v>
      </c>
      <c r="E401" s="264" t="s">
        <v>1</v>
      </c>
      <c r="F401" s="265" t="s">
        <v>188</v>
      </c>
      <c r="G401" s="263"/>
      <c r="H401" s="266">
        <v>0.373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2" t="s">
        <v>150</v>
      </c>
      <c r="AU401" s="272" t="s">
        <v>148</v>
      </c>
      <c r="AV401" s="15" t="s">
        <v>147</v>
      </c>
      <c r="AW401" s="15" t="s">
        <v>30</v>
      </c>
      <c r="AX401" s="15" t="s">
        <v>81</v>
      </c>
      <c r="AY401" s="272" t="s">
        <v>140</v>
      </c>
    </row>
    <row r="402" s="2" customFormat="1" ht="21.75" customHeight="1">
      <c r="A402" s="38"/>
      <c r="B402" s="39"/>
      <c r="C402" s="215" t="s">
        <v>371</v>
      </c>
      <c r="D402" s="215" t="s">
        <v>143</v>
      </c>
      <c r="E402" s="216" t="s">
        <v>372</v>
      </c>
      <c r="F402" s="217" t="s">
        <v>373</v>
      </c>
      <c r="G402" s="218" t="s">
        <v>146</v>
      </c>
      <c r="H402" s="219">
        <v>7.5999999999999996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39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0.075999999999999998</v>
      </c>
      <c r="T402" s="226">
        <f>S402*H402</f>
        <v>0.5776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147</v>
      </c>
      <c r="AT402" s="227" t="s">
        <v>143</v>
      </c>
      <c r="AU402" s="227" t="s">
        <v>148</v>
      </c>
      <c r="AY402" s="17" t="s">
        <v>140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148</v>
      </c>
      <c r="BK402" s="228">
        <f>ROUND(I402*H402,2)</f>
        <v>0</v>
      </c>
      <c r="BL402" s="17" t="s">
        <v>147</v>
      </c>
      <c r="BM402" s="227" t="s">
        <v>374</v>
      </c>
    </row>
    <row r="403" s="14" customFormat="1">
      <c r="A403" s="14"/>
      <c r="B403" s="240"/>
      <c r="C403" s="241"/>
      <c r="D403" s="231" t="s">
        <v>150</v>
      </c>
      <c r="E403" s="242" t="s">
        <v>1</v>
      </c>
      <c r="F403" s="243" t="s">
        <v>375</v>
      </c>
      <c r="G403" s="241"/>
      <c r="H403" s="244">
        <v>7.5999999999999996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150</v>
      </c>
      <c r="AU403" s="250" t="s">
        <v>148</v>
      </c>
      <c r="AV403" s="14" t="s">
        <v>148</v>
      </c>
      <c r="AW403" s="14" t="s">
        <v>30</v>
      </c>
      <c r="AX403" s="14" t="s">
        <v>81</v>
      </c>
      <c r="AY403" s="250" t="s">
        <v>140</v>
      </c>
    </row>
    <row r="404" s="2" customFormat="1" ht="24.15" customHeight="1">
      <c r="A404" s="38"/>
      <c r="B404" s="39"/>
      <c r="C404" s="215" t="s">
        <v>376</v>
      </c>
      <c r="D404" s="215" t="s">
        <v>143</v>
      </c>
      <c r="E404" s="216" t="s">
        <v>377</v>
      </c>
      <c r="F404" s="217" t="s">
        <v>378</v>
      </c>
      <c r="G404" s="218" t="s">
        <v>173</v>
      </c>
      <c r="H404" s="219">
        <v>6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0.0080000000000000002</v>
      </c>
      <c r="T404" s="226">
        <f>S404*H404</f>
        <v>0.048000000000000001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147</v>
      </c>
      <c r="AT404" s="227" t="s">
        <v>143</v>
      </c>
      <c r="AU404" s="227" t="s">
        <v>148</v>
      </c>
      <c r="AY404" s="17" t="s">
        <v>140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148</v>
      </c>
      <c r="BK404" s="228">
        <f>ROUND(I404*H404,2)</f>
        <v>0</v>
      </c>
      <c r="BL404" s="17" t="s">
        <v>147</v>
      </c>
      <c r="BM404" s="227" t="s">
        <v>379</v>
      </c>
    </row>
    <row r="405" s="13" customFormat="1">
      <c r="A405" s="13"/>
      <c r="B405" s="229"/>
      <c r="C405" s="230"/>
      <c r="D405" s="231" t="s">
        <v>150</v>
      </c>
      <c r="E405" s="232" t="s">
        <v>1</v>
      </c>
      <c r="F405" s="233" t="s">
        <v>380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150</v>
      </c>
      <c r="AU405" s="239" t="s">
        <v>148</v>
      </c>
      <c r="AV405" s="13" t="s">
        <v>81</v>
      </c>
      <c r="AW405" s="13" t="s">
        <v>30</v>
      </c>
      <c r="AX405" s="13" t="s">
        <v>73</v>
      </c>
      <c r="AY405" s="239" t="s">
        <v>140</v>
      </c>
    </row>
    <row r="406" s="14" customFormat="1">
      <c r="A406" s="14"/>
      <c r="B406" s="240"/>
      <c r="C406" s="241"/>
      <c r="D406" s="231" t="s">
        <v>150</v>
      </c>
      <c r="E406" s="242" t="s">
        <v>1</v>
      </c>
      <c r="F406" s="243" t="s">
        <v>176</v>
      </c>
      <c r="G406" s="241"/>
      <c r="H406" s="244">
        <v>6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150</v>
      </c>
      <c r="AU406" s="250" t="s">
        <v>148</v>
      </c>
      <c r="AV406" s="14" t="s">
        <v>148</v>
      </c>
      <c r="AW406" s="14" t="s">
        <v>30</v>
      </c>
      <c r="AX406" s="14" t="s">
        <v>81</v>
      </c>
      <c r="AY406" s="250" t="s">
        <v>140</v>
      </c>
    </row>
    <row r="407" s="2" customFormat="1" ht="24.15" customHeight="1">
      <c r="A407" s="38"/>
      <c r="B407" s="39"/>
      <c r="C407" s="215" t="s">
        <v>381</v>
      </c>
      <c r="D407" s="215" t="s">
        <v>143</v>
      </c>
      <c r="E407" s="216" t="s">
        <v>382</v>
      </c>
      <c r="F407" s="217" t="s">
        <v>383</v>
      </c>
      <c r="G407" s="218" t="s">
        <v>173</v>
      </c>
      <c r="H407" s="219">
        <v>5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0.069000000000000006</v>
      </c>
      <c r="T407" s="226">
        <f>S407*H407</f>
        <v>0.34500000000000003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147</v>
      </c>
      <c r="AT407" s="227" t="s">
        <v>143</v>
      </c>
      <c r="AU407" s="227" t="s">
        <v>148</v>
      </c>
      <c r="AY407" s="17" t="s">
        <v>140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148</v>
      </c>
      <c r="BK407" s="228">
        <f>ROUND(I407*H407,2)</f>
        <v>0</v>
      </c>
      <c r="BL407" s="17" t="s">
        <v>147</v>
      </c>
      <c r="BM407" s="227" t="s">
        <v>384</v>
      </c>
    </row>
    <row r="408" s="13" customFormat="1">
      <c r="A408" s="13"/>
      <c r="B408" s="229"/>
      <c r="C408" s="230"/>
      <c r="D408" s="231" t="s">
        <v>150</v>
      </c>
      <c r="E408" s="232" t="s">
        <v>1</v>
      </c>
      <c r="F408" s="233" t="s">
        <v>385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150</v>
      </c>
      <c r="AU408" s="239" t="s">
        <v>148</v>
      </c>
      <c r="AV408" s="13" t="s">
        <v>81</v>
      </c>
      <c r="AW408" s="13" t="s">
        <v>30</v>
      </c>
      <c r="AX408" s="13" t="s">
        <v>73</v>
      </c>
      <c r="AY408" s="239" t="s">
        <v>140</v>
      </c>
    </row>
    <row r="409" s="14" customFormat="1">
      <c r="A409" s="14"/>
      <c r="B409" s="240"/>
      <c r="C409" s="241"/>
      <c r="D409" s="231" t="s">
        <v>150</v>
      </c>
      <c r="E409" s="242" t="s">
        <v>1</v>
      </c>
      <c r="F409" s="243" t="s">
        <v>170</v>
      </c>
      <c r="G409" s="241"/>
      <c r="H409" s="244">
        <v>5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150</v>
      </c>
      <c r="AU409" s="250" t="s">
        <v>148</v>
      </c>
      <c r="AV409" s="14" t="s">
        <v>148</v>
      </c>
      <c r="AW409" s="14" t="s">
        <v>30</v>
      </c>
      <c r="AX409" s="14" t="s">
        <v>81</v>
      </c>
      <c r="AY409" s="250" t="s">
        <v>140</v>
      </c>
    </row>
    <row r="410" s="2" customFormat="1" ht="24.15" customHeight="1">
      <c r="A410" s="38"/>
      <c r="B410" s="39"/>
      <c r="C410" s="215" t="s">
        <v>386</v>
      </c>
      <c r="D410" s="215" t="s">
        <v>143</v>
      </c>
      <c r="E410" s="216" t="s">
        <v>387</v>
      </c>
      <c r="F410" s="217" t="s">
        <v>388</v>
      </c>
      <c r="G410" s="218" t="s">
        <v>197</v>
      </c>
      <c r="H410" s="219">
        <v>30</v>
      </c>
      <c r="I410" s="220"/>
      <c r="J410" s="221">
        <f>ROUND(I410*H410,2)</f>
        <v>0</v>
      </c>
      <c r="K410" s="222"/>
      <c r="L410" s="44"/>
      <c r="M410" s="223" t="s">
        <v>1</v>
      </c>
      <c r="N410" s="224" t="s">
        <v>39</v>
      </c>
      <c r="O410" s="91"/>
      <c r="P410" s="225">
        <f>O410*H410</f>
        <v>0</v>
      </c>
      <c r="Q410" s="225">
        <v>0</v>
      </c>
      <c r="R410" s="225">
        <f>Q410*H410</f>
        <v>0</v>
      </c>
      <c r="S410" s="225">
        <v>0.0060000000000000001</v>
      </c>
      <c r="T410" s="226">
        <f>S410*H410</f>
        <v>0.17999999999999999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7" t="s">
        <v>147</v>
      </c>
      <c r="AT410" s="227" t="s">
        <v>143</v>
      </c>
      <c r="AU410" s="227" t="s">
        <v>148</v>
      </c>
      <c r="AY410" s="17" t="s">
        <v>140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148</v>
      </c>
      <c r="BK410" s="228">
        <f>ROUND(I410*H410,2)</f>
        <v>0</v>
      </c>
      <c r="BL410" s="17" t="s">
        <v>147</v>
      </c>
      <c r="BM410" s="227" t="s">
        <v>389</v>
      </c>
    </row>
    <row r="411" s="13" customFormat="1">
      <c r="A411" s="13"/>
      <c r="B411" s="229"/>
      <c r="C411" s="230"/>
      <c r="D411" s="231" t="s">
        <v>150</v>
      </c>
      <c r="E411" s="232" t="s">
        <v>1</v>
      </c>
      <c r="F411" s="233" t="s">
        <v>390</v>
      </c>
      <c r="G411" s="230"/>
      <c r="H411" s="232" t="s">
        <v>1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150</v>
      </c>
      <c r="AU411" s="239" t="s">
        <v>148</v>
      </c>
      <c r="AV411" s="13" t="s">
        <v>81</v>
      </c>
      <c r="AW411" s="13" t="s">
        <v>30</v>
      </c>
      <c r="AX411" s="13" t="s">
        <v>73</v>
      </c>
      <c r="AY411" s="239" t="s">
        <v>140</v>
      </c>
    </row>
    <row r="412" s="14" customFormat="1">
      <c r="A412" s="14"/>
      <c r="B412" s="240"/>
      <c r="C412" s="241"/>
      <c r="D412" s="231" t="s">
        <v>150</v>
      </c>
      <c r="E412" s="242" t="s">
        <v>1</v>
      </c>
      <c r="F412" s="243" t="s">
        <v>391</v>
      </c>
      <c r="G412" s="241"/>
      <c r="H412" s="244">
        <v>2.5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150</v>
      </c>
      <c r="AU412" s="250" t="s">
        <v>148</v>
      </c>
      <c r="AV412" s="14" t="s">
        <v>148</v>
      </c>
      <c r="AW412" s="14" t="s">
        <v>30</v>
      </c>
      <c r="AX412" s="14" t="s">
        <v>73</v>
      </c>
      <c r="AY412" s="250" t="s">
        <v>140</v>
      </c>
    </row>
    <row r="413" s="13" customFormat="1">
      <c r="A413" s="13"/>
      <c r="B413" s="229"/>
      <c r="C413" s="230"/>
      <c r="D413" s="231" t="s">
        <v>150</v>
      </c>
      <c r="E413" s="232" t="s">
        <v>1</v>
      </c>
      <c r="F413" s="233" t="s">
        <v>283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150</v>
      </c>
      <c r="AU413" s="239" t="s">
        <v>148</v>
      </c>
      <c r="AV413" s="13" t="s">
        <v>81</v>
      </c>
      <c r="AW413" s="13" t="s">
        <v>30</v>
      </c>
      <c r="AX413" s="13" t="s">
        <v>73</v>
      </c>
      <c r="AY413" s="239" t="s">
        <v>140</v>
      </c>
    </row>
    <row r="414" s="14" customFormat="1">
      <c r="A414" s="14"/>
      <c r="B414" s="240"/>
      <c r="C414" s="241"/>
      <c r="D414" s="231" t="s">
        <v>150</v>
      </c>
      <c r="E414" s="242" t="s">
        <v>1</v>
      </c>
      <c r="F414" s="243" t="s">
        <v>392</v>
      </c>
      <c r="G414" s="241"/>
      <c r="H414" s="244">
        <v>27.5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150</v>
      </c>
      <c r="AU414" s="250" t="s">
        <v>148</v>
      </c>
      <c r="AV414" s="14" t="s">
        <v>148</v>
      </c>
      <c r="AW414" s="14" t="s">
        <v>30</v>
      </c>
      <c r="AX414" s="14" t="s">
        <v>73</v>
      </c>
      <c r="AY414" s="250" t="s">
        <v>140</v>
      </c>
    </row>
    <row r="415" s="15" customFormat="1">
      <c r="A415" s="15"/>
      <c r="B415" s="262"/>
      <c r="C415" s="263"/>
      <c r="D415" s="231" t="s">
        <v>150</v>
      </c>
      <c r="E415" s="264" t="s">
        <v>1</v>
      </c>
      <c r="F415" s="265" t="s">
        <v>188</v>
      </c>
      <c r="G415" s="263"/>
      <c r="H415" s="266">
        <v>30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2" t="s">
        <v>150</v>
      </c>
      <c r="AU415" s="272" t="s">
        <v>148</v>
      </c>
      <c r="AV415" s="15" t="s">
        <v>147</v>
      </c>
      <c r="AW415" s="15" t="s">
        <v>30</v>
      </c>
      <c r="AX415" s="15" t="s">
        <v>81</v>
      </c>
      <c r="AY415" s="272" t="s">
        <v>140</v>
      </c>
    </row>
    <row r="416" s="2" customFormat="1" ht="24.15" customHeight="1">
      <c r="A416" s="38"/>
      <c r="B416" s="39"/>
      <c r="C416" s="215" t="s">
        <v>393</v>
      </c>
      <c r="D416" s="215" t="s">
        <v>143</v>
      </c>
      <c r="E416" s="216" t="s">
        <v>394</v>
      </c>
      <c r="F416" s="217" t="s">
        <v>395</v>
      </c>
      <c r="G416" s="218" t="s">
        <v>197</v>
      </c>
      <c r="H416" s="219">
        <v>8</v>
      </c>
      <c r="I416" s="220"/>
      <c r="J416" s="221">
        <f>ROUND(I416*H416,2)</f>
        <v>0</v>
      </c>
      <c r="K416" s="222"/>
      <c r="L416" s="44"/>
      <c r="M416" s="223" t="s">
        <v>1</v>
      </c>
      <c r="N416" s="224" t="s">
        <v>39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0.017999999999999999</v>
      </c>
      <c r="T416" s="226">
        <f>S416*H416</f>
        <v>0.14399999999999999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147</v>
      </c>
      <c r="AT416" s="227" t="s">
        <v>143</v>
      </c>
      <c r="AU416" s="227" t="s">
        <v>148</v>
      </c>
      <c r="AY416" s="17" t="s">
        <v>140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148</v>
      </c>
      <c r="BK416" s="228">
        <f>ROUND(I416*H416,2)</f>
        <v>0</v>
      </c>
      <c r="BL416" s="17" t="s">
        <v>147</v>
      </c>
      <c r="BM416" s="227" t="s">
        <v>396</v>
      </c>
    </row>
    <row r="417" s="13" customFormat="1">
      <c r="A417" s="13"/>
      <c r="B417" s="229"/>
      <c r="C417" s="230"/>
      <c r="D417" s="231" t="s">
        <v>150</v>
      </c>
      <c r="E417" s="232" t="s">
        <v>1</v>
      </c>
      <c r="F417" s="233" t="s">
        <v>397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150</v>
      </c>
      <c r="AU417" s="239" t="s">
        <v>148</v>
      </c>
      <c r="AV417" s="13" t="s">
        <v>81</v>
      </c>
      <c r="AW417" s="13" t="s">
        <v>30</v>
      </c>
      <c r="AX417" s="13" t="s">
        <v>73</v>
      </c>
      <c r="AY417" s="239" t="s">
        <v>140</v>
      </c>
    </row>
    <row r="418" s="13" customFormat="1">
      <c r="A418" s="13"/>
      <c r="B418" s="229"/>
      <c r="C418" s="230"/>
      <c r="D418" s="231" t="s">
        <v>150</v>
      </c>
      <c r="E418" s="232" t="s">
        <v>1</v>
      </c>
      <c r="F418" s="233" t="s">
        <v>398</v>
      </c>
      <c r="G418" s="230"/>
      <c r="H418" s="232" t="s">
        <v>1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150</v>
      </c>
      <c r="AU418" s="239" t="s">
        <v>148</v>
      </c>
      <c r="AV418" s="13" t="s">
        <v>81</v>
      </c>
      <c r="AW418" s="13" t="s">
        <v>30</v>
      </c>
      <c r="AX418" s="13" t="s">
        <v>73</v>
      </c>
      <c r="AY418" s="239" t="s">
        <v>140</v>
      </c>
    </row>
    <row r="419" s="14" customFormat="1">
      <c r="A419" s="14"/>
      <c r="B419" s="240"/>
      <c r="C419" s="241"/>
      <c r="D419" s="231" t="s">
        <v>150</v>
      </c>
      <c r="E419" s="242" t="s">
        <v>1</v>
      </c>
      <c r="F419" s="243" t="s">
        <v>170</v>
      </c>
      <c r="G419" s="241"/>
      <c r="H419" s="244">
        <v>5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150</v>
      </c>
      <c r="AU419" s="250" t="s">
        <v>148</v>
      </c>
      <c r="AV419" s="14" t="s">
        <v>148</v>
      </c>
      <c r="AW419" s="14" t="s">
        <v>30</v>
      </c>
      <c r="AX419" s="14" t="s">
        <v>73</v>
      </c>
      <c r="AY419" s="250" t="s">
        <v>140</v>
      </c>
    </row>
    <row r="420" s="13" customFormat="1">
      <c r="A420" s="13"/>
      <c r="B420" s="229"/>
      <c r="C420" s="230"/>
      <c r="D420" s="231" t="s">
        <v>150</v>
      </c>
      <c r="E420" s="232" t="s">
        <v>1</v>
      </c>
      <c r="F420" s="233" t="s">
        <v>399</v>
      </c>
      <c r="G420" s="230"/>
      <c r="H420" s="232" t="s">
        <v>1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150</v>
      </c>
      <c r="AU420" s="239" t="s">
        <v>148</v>
      </c>
      <c r="AV420" s="13" t="s">
        <v>81</v>
      </c>
      <c r="AW420" s="13" t="s">
        <v>30</v>
      </c>
      <c r="AX420" s="13" t="s">
        <v>73</v>
      </c>
      <c r="AY420" s="239" t="s">
        <v>140</v>
      </c>
    </row>
    <row r="421" s="14" customFormat="1">
      <c r="A421" s="14"/>
      <c r="B421" s="240"/>
      <c r="C421" s="241"/>
      <c r="D421" s="231" t="s">
        <v>150</v>
      </c>
      <c r="E421" s="242" t="s">
        <v>1</v>
      </c>
      <c r="F421" s="243" t="s">
        <v>141</v>
      </c>
      <c r="G421" s="241"/>
      <c r="H421" s="244">
        <v>3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150</v>
      </c>
      <c r="AU421" s="250" t="s">
        <v>148</v>
      </c>
      <c r="AV421" s="14" t="s">
        <v>148</v>
      </c>
      <c r="AW421" s="14" t="s">
        <v>30</v>
      </c>
      <c r="AX421" s="14" t="s">
        <v>73</v>
      </c>
      <c r="AY421" s="250" t="s">
        <v>140</v>
      </c>
    </row>
    <row r="422" s="15" customFormat="1">
      <c r="A422" s="15"/>
      <c r="B422" s="262"/>
      <c r="C422" s="263"/>
      <c r="D422" s="231" t="s">
        <v>150</v>
      </c>
      <c r="E422" s="264" t="s">
        <v>1</v>
      </c>
      <c r="F422" s="265" t="s">
        <v>188</v>
      </c>
      <c r="G422" s="263"/>
      <c r="H422" s="266">
        <v>8</v>
      </c>
      <c r="I422" s="267"/>
      <c r="J422" s="263"/>
      <c r="K422" s="263"/>
      <c r="L422" s="268"/>
      <c r="M422" s="269"/>
      <c r="N422" s="270"/>
      <c r="O422" s="270"/>
      <c r="P422" s="270"/>
      <c r="Q422" s="270"/>
      <c r="R422" s="270"/>
      <c r="S422" s="270"/>
      <c r="T422" s="271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2" t="s">
        <v>150</v>
      </c>
      <c r="AU422" s="272" t="s">
        <v>148</v>
      </c>
      <c r="AV422" s="15" t="s">
        <v>147</v>
      </c>
      <c r="AW422" s="15" t="s">
        <v>30</v>
      </c>
      <c r="AX422" s="15" t="s">
        <v>81</v>
      </c>
      <c r="AY422" s="272" t="s">
        <v>140</v>
      </c>
    </row>
    <row r="423" s="2" customFormat="1" ht="24.15" customHeight="1">
      <c r="A423" s="38"/>
      <c r="B423" s="39"/>
      <c r="C423" s="215" t="s">
        <v>400</v>
      </c>
      <c r="D423" s="215" t="s">
        <v>143</v>
      </c>
      <c r="E423" s="216" t="s">
        <v>401</v>
      </c>
      <c r="F423" s="217" t="s">
        <v>402</v>
      </c>
      <c r="G423" s="218" t="s">
        <v>197</v>
      </c>
      <c r="H423" s="219">
        <v>2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39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0.027</v>
      </c>
      <c r="T423" s="226">
        <f>S423*H423</f>
        <v>0.053999999999999999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147</v>
      </c>
      <c r="AT423" s="227" t="s">
        <v>143</v>
      </c>
      <c r="AU423" s="227" t="s">
        <v>148</v>
      </c>
      <c r="AY423" s="17" t="s">
        <v>140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148</v>
      </c>
      <c r="BK423" s="228">
        <f>ROUND(I423*H423,2)</f>
        <v>0</v>
      </c>
      <c r="BL423" s="17" t="s">
        <v>147</v>
      </c>
      <c r="BM423" s="227" t="s">
        <v>403</v>
      </c>
    </row>
    <row r="424" s="13" customFormat="1">
      <c r="A424" s="13"/>
      <c r="B424" s="229"/>
      <c r="C424" s="230"/>
      <c r="D424" s="231" t="s">
        <v>150</v>
      </c>
      <c r="E424" s="232" t="s">
        <v>1</v>
      </c>
      <c r="F424" s="233" t="s">
        <v>404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150</v>
      </c>
      <c r="AU424" s="239" t="s">
        <v>148</v>
      </c>
      <c r="AV424" s="13" t="s">
        <v>81</v>
      </c>
      <c r="AW424" s="13" t="s">
        <v>30</v>
      </c>
      <c r="AX424" s="13" t="s">
        <v>73</v>
      </c>
      <c r="AY424" s="239" t="s">
        <v>140</v>
      </c>
    </row>
    <row r="425" s="14" customFormat="1">
      <c r="A425" s="14"/>
      <c r="B425" s="240"/>
      <c r="C425" s="241"/>
      <c r="D425" s="231" t="s">
        <v>150</v>
      </c>
      <c r="E425" s="242" t="s">
        <v>1</v>
      </c>
      <c r="F425" s="243" t="s">
        <v>148</v>
      </c>
      <c r="G425" s="241"/>
      <c r="H425" s="244">
        <v>2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150</v>
      </c>
      <c r="AU425" s="250" t="s">
        <v>148</v>
      </c>
      <c r="AV425" s="14" t="s">
        <v>148</v>
      </c>
      <c r="AW425" s="14" t="s">
        <v>30</v>
      </c>
      <c r="AX425" s="14" t="s">
        <v>73</v>
      </c>
      <c r="AY425" s="250" t="s">
        <v>140</v>
      </c>
    </row>
    <row r="426" s="15" customFormat="1">
      <c r="A426" s="15"/>
      <c r="B426" s="262"/>
      <c r="C426" s="263"/>
      <c r="D426" s="231" t="s">
        <v>150</v>
      </c>
      <c r="E426" s="264" t="s">
        <v>1</v>
      </c>
      <c r="F426" s="265" t="s">
        <v>188</v>
      </c>
      <c r="G426" s="263"/>
      <c r="H426" s="266">
        <v>2</v>
      </c>
      <c r="I426" s="267"/>
      <c r="J426" s="263"/>
      <c r="K426" s="263"/>
      <c r="L426" s="268"/>
      <c r="M426" s="269"/>
      <c r="N426" s="270"/>
      <c r="O426" s="270"/>
      <c r="P426" s="270"/>
      <c r="Q426" s="270"/>
      <c r="R426" s="270"/>
      <c r="S426" s="270"/>
      <c r="T426" s="27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2" t="s">
        <v>150</v>
      </c>
      <c r="AU426" s="272" t="s">
        <v>148</v>
      </c>
      <c r="AV426" s="15" t="s">
        <v>147</v>
      </c>
      <c r="AW426" s="15" t="s">
        <v>30</v>
      </c>
      <c r="AX426" s="15" t="s">
        <v>81</v>
      </c>
      <c r="AY426" s="272" t="s">
        <v>140</v>
      </c>
    </row>
    <row r="427" s="2" customFormat="1" ht="24.15" customHeight="1">
      <c r="A427" s="38"/>
      <c r="B427" s="39"/>
      <c r="C427" s="215" t="s">
        <v>405</v>
      </c>
      <c r="D427" s="215" t="s">
        <v>143</v>
      </c>
      <c r="E427" s="216" t="s">
        <v>406</v>
      </c>
      <c r="F427" s="217" t="s">
        <v>407</v>
      </c>
      <c r="G427" s="218" t="s">
        <v>197</v>
      </c>
      <c r="H427" s="219">
        <v>8.5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0.099000000000000005</v>
      </c>
      <c r="T427" s="226">
        <f>S427*H427</f>
        <v>0.84150000000000003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147</v>
      </c>
      <c r="AT427" s="227" t="s">
        <v>143</v>
      </c>
      <c r="AU427" s="227" t="s">
        <v>148</v>
      </c>
      <c r="AY427" s="17" t="s">
        <v>140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148</v>
      </c>
      <c r="BK427" s="228">
        <f>ROUND(I427*H427,2)</f>
        <v>0</v>
      </c>
      <c r="BL427" s="17" t="s">
        <v>147</v>
      </c>
      <c r="BM427" s="227" t="s">
        <v>408</v>
      </c>
    </row>
    <row r="428" s="13" customFormat="1">
      <c r="A428" s="13"/>
      <c r="B428" s="229"/>
      <c r="C428" s="230"/>
      <c r="D428" s="231" t="s">
        <v>150</v>
      </c>
      <c r="E428" s="232" t="s">
        <v>1</v>
      </c>
      <c r="F428" s="233" t="s">
        <v>409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150</v>
      </c>
      <c r="AU428" s="239" t="s">
        <v>148</v>
      </c>
      <c r="AV428" s="13" t="s">
        <v>81</v>
      </c>
      <c r="AW428" s="13" t="s">
        <v>30</v>
      </c>
      <c r="AX428" s="13" t="s">
        <v>73</v>
      </c>
      <c r="AY428" s="239" t="s">
        <v>140</v>
      </c>
    </row>
    <row r="429" s="14" customFormat="1">
      <c r="A429" s="14"/>
      <c r="B429" s="240"/>
      <c r="C429" s="241"/>
      <c r="D429" s="231" t="s">
        <v>150</v>
      </c>
      <c r="E429" s="242" t="s">
        <v>1</v>
      </c>
      <c r="F429" s="243" t="s">
        <v>148</v>
      </c>
      <c r="G429" s="241"/>
      <c r="H429" s="244">
        <v>2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150</v>
      </c>
      <c r="AU429" s="250" t="s">
        <v>148</v>
      </c>
      <c r="AV429" s="14" t="s">
        <v>148</v>
      </c>
      <c r="AW429" s="14" t="s">
        <v>30</v>
      </c>
      <c r="AX429" s="14" t="s">
        <v>73</v>
      </c>
      <c r="AY429" s="250" t="s">
        <v>140</v>
      </c>
    </row>
    <row r="430" s="13" customFormat="1">
      <c r="A430" s="13"/>
      <c r="B430" s="229"/>
      <c r="C430" s="230"/>
      <c r="D430" s="231" t="s">
        <v>150</v>
      </c>
      <c r="E430" s="232" t="s">
        <v>1</v>
      </c>
      <c r="F430" s="233" t="s">
        <v>410</v>
      </c>
      <c r="G430" s="230"/>
      <c r="H430" s="232" t="s">
        <v>1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150</v>
      </c>
      <c r="AU430" s="239" t="s">
        <v>148</v>
      </c>
      <c r="AV430" s="13" t="s">
        <v>81</v>
      </c>
      <c r="AW430" s="13" t="s">
        <v>30</v>
      </c>
      <c r="AX430" s="13" t="s">
        <v>73</v>
      </c>
      <c r="AY430" s="239" t="s">
        <v>140</v>
      </c>
    </row>
    <row r="431" s="14" customFormat="1">
      <c r="A431" s="14"/>
      <c r="B431" s="240"/>
      <c r="C431" s="241"/>
      <c r="D431" s="231" t="s">
        <v>150</v>
      </c>
      <c r="E431" s="242" t="s">
        <v>1</v>
      </c>
      <c r="F431" s="243" t="s">
        <v>411</v>
      </c>
      <c r="G431" s="241"/>
      <c r="H431" s="244">
        <v>6.5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150</v>
      </c>
      <c r="AU431" s="250" t="s">
        <v>148</v>
      </c>
      <c r="AV431" s="14" t="s">
        <v>148</v>
      </c>
      <c r="AW431" s="14" t="s">
        <v>30</v>
      </c>
      <c r="AX431" s="14" t="s">
        <v>73</v>
      </c>
      <c r="AY431" s="250" t="s">
        <v>140</v>
      </c>
    </row>
    <row r="432" s="15" customFormat="1">
      <c r="A432" s="15"/>
      <c r="B432" s="262"/>
      <c r="C432" s="263"/>
      <c r="D432" s="231" t="s">
        <v>150</v>
      </c>
      <c r="E432" s="264" t="s">
        <v>1</v>
      </c>
      <c r="F432" s="265" t="s">
        <v>188</v>
      </c>
      <c r="G432" s="263"/>
      <c r="H432" s="266">
        <v>8.5</v>
      </c>
      <c r="I432" s="267"/>
      <c r="J432" s="263"/>
      <c r="K432" s="263"/>
      <c r="L432" s="268"/>
      <c r="M432" s="269"/>
      <c r="N432" s="270"/>
      <c r="O432" s="270"/>
      <c r="P432" s="270"/>
      <c r="Q432" s="270"/>
      <c r="R432" s="270"/>
      <c r="S432" s="270"/>
      <c r="T432" s="271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2" t="s">
        <v>150</v>
      </c>
      <c r="AU432" s="272" t="s">
        <v>148</v>
      </c>
      <c r="AV432" s="15" t="s">
        <v>147</v>
      </c>
      <c r="AW432" s="15" t="s">
        <v>30</v>
      </c>
      <c r="AX432" s="15" t="s">
        <v>81</v>
      </c>
      <c r="AY432" s="272" t="s">
        <v>140</v>
      </c>
    </row>
    <row r="433" s="2" customFormat="1" ht="24.15" customHeight="1">
      <c r="A433" s="38"/>
      <c r="B433" s="39"/>
      <c r="C433" s="215" t="s">
        <v>412</v>
      </c>
      <c r="D433" s="215" t="s">
        <v>143</v>
      </c>
      <c r="E433" s="216" t="s">
        <v>413</v>
      </c>
      <c r="F433" s="217" t="s">
        <v>414</v>
      </c>
      <c r="G433" s="218" t="s">
        <v>197</v>
      </c>
      <c r="H433" s="219">
        <v>280</v>
      </c>
      <c r="I433" s="220"/>
      <c r="J433" s="221">
        <f>ROUND(I433*H433,2)</f>
        <v>0</v>
      </c>
      <c r="K433" s="222"/>
      <c r="L433" s="44"/>
      <c r="M433" s="223" t="s">
        <v>1</v>
      </c>
      <c r="N433" s="224" t="s">
        <v>39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0.001</v>
      </c>
      <c r="T433" s="226">
        <f>S433*H433</f>
        <v>0.28000000000000003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147</v>
      </c>
      <c r="AT433" s="227" t="s">
        <v>143</v>
      </c>
      <c r="AU433" s="227" t="s">
        <v>148</v>
      </c>
      <c r="AY433" s="17" t="s">
        <v>140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148</v>
      </c>
      <c r="BK433" s="228">
        <f>ROUND(I433*H433,2)</f>
        <v>0</v>
      </c>
      <c r="BL433" s="17" t="s">
        <v>147</v>
      </c>
      <c r="BM433" s="227" t="s">
        <v>415</v>
      </c>
    </row>
    <row r="434" s="14" customFormat="1">
      <c r="A434" s="14"/>
      <c r="B434" s="240"/>
      <c r="C434" s="241"/>
      <c r="D434" s="231" t="s">
        <v>150</v>
      </c>
      <c r="E434" s="242" t="s">
        <v>1</v>
      </c>
      <c r="F434" s="243" t="s">
        <v>416</v>
      </c>
      <c r="G434" s="241"/>
      <c r="H434" s="244">
        <v>280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150</v>
      </c>
      <c r="AU434" s="250" t="s">
        <v>148</v>
      </c>
      <c r="AV434" s="14" t="s">
        <v>148</v>
      </c>
      <c r="AW434" s="14" t="s">
        <v>30</v>
      </c>
      <c r="AX434" s="14" t="s">
        <v>81</v>
      </c>
      <c r="AY434" s="250" t="s">
        <v>140</v>
      </c>
    </row>
    <row r="435" s="2" customFormat="1" ht="24.15" customHeight="1">
      <c r="A435" s="38"/>
      <c r="B435" s="39"/>
      <c r="C435" s="215" t="s">
        <v>417</v>
      </c>
      <c r="D435" s="215" t="s">
        <v>143</v>
      </c>
      <c r="E435" s="216" t="s">
        <v>418</v>
      </c>
      <c r="F435" s="217" t="s">
        <v>419</v>
      </c>
      <c r="G435" s="218" t="s">
        <v>197</v>
      </c>
      <c r="H435" s="219">
        <v>12</v>
      </c>
      <c r="I435" s="220"/>
      <c r="J435" s="221">
        <f>ROUND(I435*H435,2)</f>
        <v>0</v>
      </c>
      <c r="K435" s="222"/>
      <c r="L435" s="44"/>
      <c r="M435" s="223" t="s">
        <v>1</v>
      </c>
      <c r="N435" s="224" t="s">
        <v>39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0.001</v>
      </c>
      <c r="T435" s="226">
        <f>S435*H435</f>
        <v>0.012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147</v>
      </c>
      <c r="AT435" s="227" t="s">
        <v>143</v>
      </c>
      <c r="AU435" s="227" t="s">
        <v>148</v>
      </c>
      <c r="AY435" s="17" t="s">
        <v>140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148</v>
      </c>
      <c r="BK435" s="228">
        <f>ROUND(I435*H435,2)</f>
        <v>0</v>
      </c>
      <c r="BL435" s="17" t="s">
        <v>147</v>
      </c>
      <c r="BM435" s="227" t="s">
        <v>420</v>
      </c>
    </row>
    <row r="436" s="14" customFormat="1">
      <c r="A436" s="14"/>
      <c r="B436" s="240"/>
      <c r="C436" s="241"/>
      <c r="D436" s="231" t="s">
        <v>150</v>
      </c>
      <c r="E436" s="242" t="s">
        <v>1</v>
      </c>
      <c r="F436" s="243" t="s">
        <v>8</v>
      </c>
      <c r="G436" s="241"/>
      <c r="H436" s="244">
        <v>12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150</v>
      </c>
      <c r="AU436" s="250" t="s">
        <v>148</v>
      </c>
      <c r="AV436" s="14" t="s">
        <v>148</v>
      </c>
      <c r="AW436" s="14" t="s">
        <v>30</v>
      </c>
      <c r="AX436" s="14" t="s">
        <v>81</v>
      </c>
      <c r="AY436" s="250" t="s">
        <v>140</v>
      </c>
    </row>
    <row r="437" s="2" customFormat="1" ht="24.15" customHeight="1">
      <c r="A437" s="38"/>
      <c r="B437" s="39"/>
      <c r="C437" s="215" t="s">
        <v>421</v>
      </c>
      <c r="D437" s="215" t="s">
        <v>143</v>
      </c>
      <c r="E437" s="216" t="s">
        <v>422</v>
      </c>
      <c r="F437" s="217" t="s">
        <v>423</v>
      </c>
      <c r="G437" s="218" t="s">
        <v>173</v>
      </c>
      <c r="H437" s="219">
        <v>60</v>
      </c>
      <c r="I437" s="220"/>
      <c r="J437" s="221">
        <f>ROUND(I437*H437,2)</f>
        <v>0</v>
      </c>
      <c r="K437" s="222"/>
      <c r="L437" s="44"/>
      <c r="M437" s="223" t="s">
        <v>1</v>
      </c>
      <c r="N437" s="224" t="s">
        <v>39</v>
      </c>
      <c r="O437" s="91"/>
      <c r="P437" s="225">
        <f>O437*H437</f>
        <v>0</v>
      </c>
      <c r="Q437" s="225">
        <v>0</v>
      </c>
      <c r="R437" s="225">
        <f>Q437*H437</f>
        <v>0</v>
      </c>
      <c r="S437" s="225">
        <v>0.00056999999999999998</v>
      </c>
      <c r="T437" s="226">
        <f>S437*H437</f>
        <v>0.034200000000000001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7" t="s">
        <v>147</v>
      </c>
      <c r="AT437" s="227" t="s">
        <v>143</v>
      </c>
      <c r="AU437" s="227" t="s">
        <v>148</v>
      </c>
      <c r="AY437" s="17" t="s">
        <v>140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7" t="s">
        <v>148</v>
      </c>
      <c r="BK437" s="228">
        <f>ROUND(I437*H437,2)</f>
        <v>0</v>
      </c>
      <c r="BL437" s="17" t="s">
        <v>147</v>
      </c>
      <c r="BM437" s="227" t="s">
        <v>424</v>
      </c>
    </row>
    <row r="438" s="13" customFormat="1">
      <c r="A438" s="13"/>
      <c r="B438" s="229"/>
      <c r="C438" s="230"/>
      <c r="D438" s="231" t="s">
        <v>150</v>
      </c>
      <c r="E438" s="232" t="s">
        <v>1</v>
      </c>
      <c r="F438" s="233" t="s">
        <v>425</v>
      </c>
      <c r="G438" s="230"/>
      <c r="H438" s="232" t="s">
        <v>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150</v>
      </c>
      <c r="AU438" s="239" t="s">
        <v>148</v>
      </c>
      <c r="AV438" s="13" t="s">
        <v>81</v>
      </c>
      <c r="AW438" s="13" t="s">
        <v>30</v>
      </c>
      <c r="AX438" s="13" t="s">
        <v>73</v>
      </c>
      <c r="AY438" s="239" t="s">
        <v>140</v>
      </c>
    </row>
    <row r="439" s="14" customFormat="1">
      <c r="A439" s="14"/>
      <c r="B439" s="240"/>
      <c r="C439" s="241"/>
      <c r="D439" s="231" t="s">
        <v>150</v>
      </c>
      <c r="E439" s="242" t="s">
        <v>1</v>
      </c>
      <c r="F439" s="243" t="s">
        <v>426</v>
      </c>
      <c r="G439" s="241"/>
      <c r="H439" s="244">
        <v>60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150</v>
      </c>
      <c r="AU439" s="250" t="s">
        <v>148</v>
      </c>
      <c r="AV439" s="14" t="s">
        <v>148</v>
      </c>
      <c r="AW439" s="14" t="s">
        <v>30</v>
      </c>
      <c r="AX439" s="14" t="s">
        <v>81</v>
      </c>
      <c r="AY439" s="250" t="s">
        <v>140</v>
      </c>
    </row>
    <row r="440" s="2" customFormat="1" ht="24.15" customHeight="1">
      <c r="A440" s="38"/>
      <c r="B440" s="39"/>
      <c r="C440" s="215" t="s">
        <v>427</v>
      </c>
      <c r="D440" s="215" t="s">
        <v>143</v>
      </c>
      <c r="E440" s="216" t="s">
        <v>428</v>
      </c>
      <c r="F440" s="217" t="s">
        <v>429</v>
      </c>
      <c r="G440" s="218" t="s">
        <v>197</v>
      </c>
      <c r="H440" s="219">
        <v>20</v>
      </c>
      <c r="I440" s="220"/>
      <c r="J440" s="221">
        <f>ROUND(I440*H440,2)</f>
        <v>0</v>
      </c>
      <c r="K440" s="222"/>
      <c r="L440" s="44"/>
      <c r="M440" s="223" t="s">
        <v>1</v>
      </c>
      <c r="N440" s="224" t="s">
        <v>39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147</v>
      </c>
      <c r="AT440" s="227" t="s">
        <v>143</v>
      </c>
      <c r="AU440" s="227" t="s">
        <v>148</v>
      </c>
      <c r="AY440" s="17" t="s">
        <v>140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148</v>
      </c>
      <c r="BK440" s="228">
        <f>ROUND(I440*H440,2)</f>
        <v>0</v>
      </c>
      <c r="BL440" s="17" t="s">
        <v>147</v>
      </c>
      <c r="BM440" s="227" t="s">
        <v>430</v>
      </c>
    </row>
    <row r="441" s="13" customFormat="1">
      <c r="A441" s="13"/>
      <c r="B441" s="229"/>
      <c r="C441" s="230"/>
      <c r="D441" s="231" t="s">
        <v>150</v>
      </c>
      <c r="E441" s="232" t="s">
        <v>1</v>
      </c>
      <c r="F441" s="233" t="s">
        <v>431</v>
      </c>
      <c r="G441" s="230"/>
      <c r="H441" s="232" t="s">
        <v>1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9" t="s">
        <v>150</v>
      </c>
      <c r="AU441" s="239" t="s">
        <v>148</v>
      </c>
      <c r="AV441" s="13" t="s">
        <v>81</v>
      </c>
      <c r="AW441" s="13" t="s">
        <v>30</v>
      </c>
      <c r="AX441" s="13" t="s">
        <v>73</v>
      </c>
      <c r="AY441" s="239" t="s">
        <v>140</v>
      </c>
    </row>
    <row r="442" s="14" customFormat="1">
      <c r="A442" s="14"/>
      <c r="B442" s="240"/>
      <c r="C442" s="241"/>
      <c r="D442" s="231" t="s">
        <v>150</v>
      </c>
      <c r="E442" s="242" t="s">
        <v>1</v>
      </c>
      <c r="F442" s="243" t="s">
        <v>294</v>
      </c>
      <c r="G442" s="241"/>
      <c r="H442" s="244">
        <v>20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150</v>
      </c>
      <c r="AU442" s="250" t="s">
        <v>148</v>
      </c>
      <c r="AV442" s="14" t="s">
        <v>148</v>
      </c>
      <c r="AW442" s="14" t="s">
        <v>30</v>
      </c>
      <c r="AX442" s="14" t="s">
        <v>81</v>
      </c>
      <c r="AY442" s="250" t="s">
        <v>140</v>
      </c>
    </row>
    <row r="443" s="2" customFormat="1" ht="37.8" customHeight="1">
      <c r="A443" s="38"/>
      <c r="B443" s="39"/>
      <c r="C443" s="215" t="s">
        <v>432</v>
      </c>
      <c r="D443" s="215" t="s">
        <v>143</v>
      </c>
      <c r="E443" s="216" t="s">
        <v>433</v>
      </c>
      <c r="F443" s="217" t="s">
        <v>434</v>
      </c>
      <c r="G443" s="218" t="s">
        <v>146</v>
      </c>
      <c r="H443" s="219">
        <v>7.0369999999999999</v>
      </c>
      <c r="I443" s="220"/>
      <c r="J443" s="221">
        <f>ROUND(I443*H443,2)</f>
        <v>0</v>
      </c>
      <c r="K443" s="222"/>
      <c r="L443" s="44"/>
      <c r="M443" s="223" t="s">
        <v>1</v>
      </c>
      <c r="N443" s="224" t="s">
        <v>39</v>
      </c>
      <c r="O443" s="91"/>
      <c r="P443" s="225">
        <f>O443*H443</f>
        <v>0</v>
      </c>
      <c r="Q443" s="225">
        <v>0</v>
      </c>
      <c r="R443" s="225">
        <f>Q443*H443</f>
        <v>0</v>
      </c>
      <c r="S443" s="225">
        <v>0.045999999999999999</v>
      </c>
      <c r="T443" s="226">
        <f>S443*H443</f>
        <v>0.32370199999999999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7" t="s">
        <v>147</v>
      </c>
      <c r="AT443" s="227" t="s">
        <v>143</v>
      </c>
      <c r="AU443" s="227" t="s">
        <v>148</v>
      </c>
      <c r="AY443" s="17" t="s">
        <v>140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148</v>
      </c>
      <c r="BK443" s="228">
        <f>ROUND(I443*H443,2)</f>
        <v>0</v>
      </c>
      <c r="BL443" s="17" t="s">
        <v>147</v>
      </c>
      <c r="BM443" s="227" t="s">
        <v>435</v>
      </c>
    </row>
    <row r="444" s="13" customFormat="1">
      <c r="A444" s="13"/>
      <c r="B444" s="229"/>
      <c r="C444" s="230"/>
      <c r="D444" s="231" t="s">
        <v>150</v>
      </c>
      <c r="E444" s="232" t="s">
        <v>1</v>
      </c>
      <c r="F444" s="233" t="s">
        <v>436</v>
      </c>
      <c r="G444" s="230"/>
      <c r="H444" s="232" t="s">
        <v>1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9" t="s">
        <v>150</v>
      </c>
      <c r="AU444" s="239" t="s">
        <v>148</v>
      </c>
      <c r="AV444" s="13" t="s">
        <v>81</v>
      </c>
      <c r="AW444" s="13" t="s">
        <v>30</v>
      </c>
      <c r="AX444" s="13" t="s">
        <v>73</v>
      </c>
      <c r="AY444" s="239" t="s">
        <v>140</v>
      </c>
    </row>
    <row r="445" s="13" customFormat="1">
      <c r="A445" s="13"/>
      <c r="B445" s="229"/>
      <c r="C445" s="230"/>
      <c r="D445" s="231" t="s">
        <v>150</v>
      </c>
      <c r="E445" s="232" t="s">
        <v>1</v>
      </c>
      <c r="F445" s="233" t="s">
        <v>437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150</v>
      </c>
      <c r="AU445" s="239" t="s">
        <v>148</v>
      </c>
      <c r="AV445" s="13" t="s">
        <v>81</v>
      </c>
      <c r="AW445" s="13" t="s">
        <v>30</v>
      </c>
      <c r="AX445" s="13" t="s">
        <v>73</v>
      </c>
      <c r="AY445" s="239" t="s">
        <v>140</v>
      </c>
    </row>
    <row r="446" s="14" customFormat="1">
      <c r="A446" s="14"/>
      <c r="B446" s="240"/>
      <c r="C446" s="241"/>
      <c r="D446" s="231" t="s">
        <v>150</v>
      </c>
      <c r="E446" s="242" t="s">
        <v>1</v>
      </c>
      <c r="F446" s="243" t="s">
        <v>241</v>
      </c>
      <c r="G446" s="241"/>
      <c r="H446" s="244">
        <v>21.417000000000002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150</v>
      </c>
      <c r="AU446" s="250" t="s">
        <v>148</v>
      </c>
      <c r="AV446" s="14" t="s">
        <v>148</v>
      </c>
      <c r="AW446" s="14" t="s">
        <v>30</v>
      </c>
      <c r="AX446" s="14" t="s">
        <v>73</v>
      </c>
      <c r="AY446" s="250" t="s">
        <v>140</v>
      </c>
    </row>
    <row r="447" s="13" customFormat="1">
      <c r="A447" s="13"/>
      <c r="B447" s="229"/>
      <c r="C447" s="230"/>
      <c r="D447" s="231" t="s">
        <v>150</v>
      </c>
      <c r="E447" s="232" t="s">
        <v>1</v>
      </c>
      <c r="F447" s="233" t="s">
        <v>438</v>
      </c>
      <c r="G447" s="230"/>
      <c r="H447" s="232" t="s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150</v>
      </c>
      <c r="AU447" s="239" t="s">
        <v>148</v>
      </c>
      <c r="AV447" s="13" t="s">
        <v>81</v>
      </c>
      <c r="AW447" s="13" t="s">
        <v>30</v>
      </c>
      <c r="AX447" s="13" t="s">
        <v>73</v>
      </c>
      <c r="AY447" s="239" t="s">
        <v>140</v>
      </c>
    </row>
    <row r="448" s="14" customFormat="1">
      <c r="A448" s="14"/>
      <c r="B448" s="240"/>
      <c r="C448" s="241"/>
      <c r="D448" s="231" t="s">
        <v>150</v>
      </c>
      <c r="E448" s="242" t="s">
        <v>1</v>
      </c>
      <c r="F448" s="243" t="s">
        <v>243</v>
      </c>
      <c r="G448" s="241"/>
      <c r="H448" s="244">
        <v>5.4560000000000004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150</v>
      </c>
      <c r="AU448" s="250" t="s">
        <v>148</v>
      </c>
      <c r="AV448" s="14" t="s">
        <v>148</v>
      </c>
      <c r="AW448" s="14" t="s">
        <v>30</v>
      </c>
      <c r="AX448" s="14" t="s">
        <v>73</v>
      </c>
      <c r="AY448" s="250" t="s">
        <v>140</v>
      </c>
    </row>
    <row r="449" s="13" customFormat="1">
      <c r="A449" s="13"/>
      <c r="B449" s="229"/>
      <c r="C449" s="230"/>
      <c r="D449" s="231" t="s">
        <v>150</v>
      </c>
      <c r="E449" s="232" t="s">
        <v>1</v>
      </c>
      <c r="F449" s="233" t="s">
        <v>439</v>
      </c>
      <c r="G449" s="230"/>
      <c r="H449" s="232" t="s">
        <v>1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9" t="s">
        <v>150</v>
      </c>
      <c r="AU449" s="239" t="s">
        <v>148</v>
      </c>
      <c r="AV449" s="13" t="s">
        <v>81</v>
      </c>
      <c r="AW449" s="13" t="s">
        <v>30</v>
      </c>
      <c r="AX449" s="13" t="s">
        <v>73</v>
      </c>
      <c r="AY449" s="239" t="s">
        <v>140</v>
      </c>
    </row>
    <row r="450" s="14" customFormat="1">
      <c r="A450" s="14"/>
      <c r="B450" s="240"/>
      <c r="C450" s="241"/>
      <c r="D450" s="231" t="s">
        <v>150</v>
      </c>
      <c r="E450" s="242" t="s">
        <v>1</v>
      </c>
      <c r="F450" s="243" t="s">
        <v>440</v>
      </c>
      <c r="G450" s="241"/>
      <c r="H450" s="244">
        <v>-7.5359999999999996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150</v>
      </c>
      <c r="AU450" s="250" t="s">
        <v>148</v>
      </c>
      <c r="AV450" s="14" t="s">
        <v>148</v>
      </c>
      <c r="AW450" s="14" t="s">
        <v>30</v>
      </c>
      <c r="AX450" s="14" t="s">
        <v>73</v>
      </c>
      <c r="AY450" s="250" t="s">
        <v>140</v>
      </c>
    </row>
    <row r="451" s="13" customFormat="1">
      <c r="A451" s="13"/>
      <c r="B451" s="229"/>
      <c r="C451" s="230"/>
      <c r="D451" s="231" t="s">
        <v>150</v>
      </c>
      <c r="E451" s="232" t="s">
        <v>1</v>
      </c>
      <c r="F451" s="233" t="s">
        <v>441</v>
      </c>
      <c r="G451" s="230"/>
      <c r="H451" s="232" t="s">
        <v>1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150</v>
      </c>
      <c r="AU451" s="239" t="s">
        <v>148</v>
      </c>
      <c r="AV451" s="13" t="s">
        <v>81</v>
      </c>
      <c r="AW451" s="13" t="s">
        <v>30</v>
      </c>
      <c r="AX451" s="13" t="s">
        <v>73</v>
      </c>
      <c r="AY451" s="239" t="s">
        <v>140</v>
      </c>
    </row>
    <row r="452" s="14" customFormat="1">
      <c r="A452" s="14"/>
      <c r="B452" s="240"/>
      <c r="C452" s="241"/>
      <c r="D452" s="231" t="s">
        <v>150</v>
      </c>
      <c r="E452" s="242" t="s">
        <v>1</v>
      </c>
      <c r="F452" s="243" t="s">
        <v>442</v>
      </c>
      <c r="G452" s="241"/>
      <c r="H452" s="244">
        <v>-5.1760000000000002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150</v>
      </c>
      <c r="AU452" s="250" t="s">
        <v>148</v>
      </c>
      <c r="AV452" s="14" t="s">
        <v>148</v>
      </c>
      <c r="AW452" s="14" t="s">
        <v>30</v>
      </c>
      <c r="AX452" s="14" t="s">
        <v>73</v>
      </c>
      <c r="AY452" s="250" t="s">
        <v>140</v>
      </c>
    </row>
    <row r="453" s="13" customFormat="1">
      <c r="A453" s="13"/>
      <c r="B453" s="229"/>
      <c r="C453" s="230"/>
      <c r="D453" s="231" t="s">
        <v>150</v>
      </c>
      <c r="E453" s="232" t="s">
        <v>1</v>
      </c>
      <c r="F453" s="233" t="s">
        <v>443</v>
      </c>
      <c r="G453" s="230"/>
      <c r="H453" s="232" t="s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150</v>
      </c>
      <c r="AU453" s="239" t="s">
        <v>148</v>
      </c>
      <c r="AV453" s="13" t="s">
        <v>81</v>
      </c>
      <c r="AW453" s="13" t="s">
        <v>30</v>
      </c>
      <c r="AX453" s="13" t="s">
        <v>73</v>
      </c>
      <c r="AY453" s="239" t="s">
        <v>140</v>
      </c>
    </row>
    <row r="454" s="14" customFormat="1">
      <c r="A454" s="14"/>
      <c r="B454" s="240"/>
      <c r="C454" s="241"/>
      <c r="D454" s="231" t="s">
        <v>150</v>
      </c>
      <c r="E454" s="242" t="s">
        <v>1</v>
      </c>
      <c r="F454" s="243" t="s">
        <v>444</v>
      </c>
      <c r="G454" s="241"/>
      <c r="H454" s="244">
        <v>-7.1239999999999997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150</v>
      </c>
      <c r="AU454" s="250" t="s">
        <v>148</v>
      </c>
      <c r="AV454" s="14" t="s">
        <v>148</v>
      </c>
      <c r="AW454" s="14" t="s">
        <v>30</v>
      </c>
      <c r="AX454" s="14" t="s">
        <v>73</v>
      </c>
      <c r="AY454" s="250" t="s">
        <v>140</v>
      </c>
    </row>
    <row r="455" s="15" customFormat="1">
      <c r="A455" s="15"/>
      <c r="B455" s="262"/>
      <c r="C455" s="263"/>
      <c r="D455" s="231" t="s">
        <v>150</v>
      </c>
      <c r="E455" s="264" t="s">
        <v>1</v>
      </c>
      <c r="F455" s="265" t="s">
        <v>188</v>
      </c>
      <c r="G455" s="263"/>
      <c r="H455" s="266">
        <v>7.0369999999999999</v>
      </c>
      <c r="I455" s="267"/>
      <c r="J455" s="263"/>
      <c r="K455" s="263"/>
      <c r="L455" s="268"/>
      <c r="M455" s="269"/>
      <c r="N455" s="270"/>
      <c r="O455" s="270"/>
      <c r="P455" s="270"/>
      <c r="Q455" s="270"/>
      <c r="R455" s="270"/>
      <c r="S455" s="270"/>
      <c r="T455" s="271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2" t="s">
        <v>150</v>
      </c>
      <c r="AU455" s="272" t="s">
        <v>148</v>
      </c>
      <c r="AV455" s="15" t="s">
        <v>147</v>
      </c>
      <c r="AW455" s="15" t="s">
        <v>30</v>
      </c>
      <c r="AX455" s="15" t="s">
        <v>81</v>
      </c>
      <c r="AY455" s="272" t="s">
        <v>140</v>
      </c>
    </row>
    <row r="456" s="2" customFormat="1" ht="24.15" customHeight="1">
      <c r="A456" s="38"/>
      <c r="B456" s="39"/>
      <c r="C456" s="215" t="s">
        <v>445</v>
      </c>
      <c r="D456" s="215" t="s">
        <v>143</v>
      </c>
      <c r="E456" s="216" t="s">
        <v>446</v>
      </c>
      <c r="F456" s="217" t="s">
        <v>447</v>
      </c>
      <c r="G456" s="218" t="s">
        <v>146</v>
      </c>
      <c r="H456" s="219">
        <v>19.835999999999999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0.068000000000000005</v>
      </c>
      <c r="T456" s="226">
        <f>S456*H456</f>
        <v>1.3488480000000001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147</v>
      </c>
      <c r="AT456" s="227" t="s">
        <v>143</v>
      </c>
      <c r="AU456" s="227" t="s">
        <v>148</v>
      </c>
      <c r="AY456" s="17" t="s">
        <v>140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148</v>
      </c>
      <c r="BK456" s="228">
        <f>ROUND(I456*H456,2)</f>
        <v>0</v>
      </c>
      <c r="BL456" s="17" t="s">
        <v>147</v>
      </c>
      <c r="BM456" s="227" t="s">
        <v>448</v>
      </c>
    </row>
    <row r="457" s="13" customFormat="1">
      <c r="A457" s="13"/>
      <c r="B457" s="229"/>
      <c r="C457" s="230"/>
      <c r="D457" s="231" t="s">
        <v>150</v>
      </c>
      <c r="E457" s="232" t="s">
        <v>1</v>
      </c>
      <c r="F457" s="233" t="s">
        <v>449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150</v>
      </c>
      <c r="AU457" s="239" t="s">
        <v>148</v>
      </c>
      <c r="AV457" s="13" t="s">
        <v>81</v>
      </c>
      <c r="AW457" s="13" t="s">
        <v>30</v>
      </c>
      <c r="AX457" s="13" t="s">
        <v>73</v>
      </c>
      <c r="AY457" s="239" t="s">
        <v>140</v>
      </c>
    </row>
    <row r="458" s="14" customFormat="1">
      <c r="A458" s="14"/>
      <c r="B458" s="240"/>
      <c r="C458" s="241"/>
      <c r="D458" s="231" t="s">
        <v>150</v>
      </c>
      <c r="E458" s="242" t="s">
        <v>1</v>
      </c>
      <c r="F458" s="243" t="s">
        <v>450</v>
      </c>
      <c r="G458" s="241"/>
      <c r="H458" s="244">
        <v>7.5359999999999996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150</v>
      </c>
      <c r="AU458" s="250" t="s">
        <v>148</v>
      </c>
      <c r="AV458" s="14" t="s">
        <v>148</v>
      </c>
      <c r="AW458" s="14" t="s">
        <v>30</v>
      </c>
      <c r="AX458" s="14" t="s">
        <v>73</v>
      </c>
      <c r="AY458" s="250" t="s">
        <v>140</v>
      </c>
    </row>
    <row r="459" s="13" customFormat="1">
      <c r="A459" s="13"/>
      <c r="B459" s="229"/>
      <c r="C459" s="230"/>
      <c r="D459" s="231" t="s">
        <v>150</v>
      </c>
      <c r="E459" s="232" t="s">
        <v>1</v>
      </c>
      <c r="F459" s="233" t="s">
        <v>441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150</v>
      </c>
      <c r="AU459" s="239" t="s">
        <v>148</v>
      </c>
      <c r="AV459" s="13" t="s">
        <v>81</v>
      </c>
      <c r="AW459" s="13" t="s">
        <v>30</v>
      </c>
      <c r="AX459" s="13" t="s">
        <v>73</v>
      </c>
      <c r="AY459" s="239" t="s">
        <v>140</v>
      </c>
    </row>
    <row r="460" s="14" customFormat="1">
      <c r="A460" s="14"/>
      <c r="B460" s="240"/>
      <c r="C460" s="241"/>
      <c r="D460" s="231" t="s">
        <v>150</v>
      </c>
      <c r="E460" s="242" t="s">
        <v>1</v>
      </c>
      <c r="F460" s="243" t="s">
        <v>451</v>
      </c>
      <c r="G460" s="241"/>
      <c r="H460" s="244">
        <v>5.1760000000000002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150</v>
      </c>
      <c r="AU460" s="250" t="s">
        <v>148</v>
      </c>
      <c r="AV460" s="14" t="s">
        <v>148</v>
      </c>
      <c r="AW460" s="14" t="s">
        <v>30</v>
      </c>
      <c r="AX460" s="14" t="s">
        <v>73</v>
      </c>
      <c r="AY460" s="250" t="s">
        <v>140</v>
      </c>
    </row>
    <row r="461" s="13" customFormat="1">
      <c r="A461" s="13"/>
      <c r="B461" s="229"/>
      <c r="C461" s="230"/>
      <c r="D461" s="231" t="s">
        <v>150</v>
      </c>
      <c r="E461" s="232" t="s">
        <v>1</v>
      </c>
      <c r="F461" s="233" t="s">
        <v>452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150</v>
      </c>
      <c r="AU461" s="239" t="s">
        <v>148</v>
      </c>
      <c r="AV461" s="13" t="s">
        <v>81</v>
      </c>
      <c r="AW461" s="13" t="s">
        <v>30</v>
      </c>
      <c r="AX461" s="13" t="s">
        <v>73</v>
      </c>
      <c r="AY461" s="239" t="s">
        <v>140</v>
      </c>
    </row>
    <row r="462" s="14" customFormat="1">
      <c r="A462" s="14"/>
      <c r="B462" s="240"/>
      <c r="C462" s="241"/>
      <c r="D462" s="231" t="s">
        <v>150</v>
      </c>
      <c r="E462" s="242" t="s">
        <v>1</v>
      </c>
      <c r="F462" s="243" t="s">
        <v>453</v>
      </c>
      <c r="G462" s="241"/>
      <c r="H462" s="244">
        <v>7.1239999999999997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150</v>
      </c>
      <c r="AU462" s="250" t="s">
        <v>148</v>
      </c>
      <c r="AV462" s="14" t="s">
        <v>148</v>
      </c>
      <c r="AW462" s="14" t="s">
        <v>30</v>
      </c>
      <c r="AX462" s="14" t="s">
        <v>73</v>
      </c>
      <c r="AY462" s="250" t="s">
        <v>140</v>
      </c>
    </row>
    <row r="463" s="15" customFormat="1">
      <c r="A463" s="15"/>
      <c r="B463" s="262"/>
      <c r="C463" s="263"/>
      <c r="D463" s="231" t="s">
        <v>150</v>
      </c>
      <c r="E463" s="264" t="s">
        <v>1</v>
      </c>
      <c r="F463" s="265" t="s">
        <v>188</v>
      </c>
      <c r="G463" s="263"/>
      <c r="H463" s="266">
        <v>19.835999999999999</v>
      </c>
      <c r="I463" s="267"/>
      <c r="J463" s="263"/>
      <c r="K463" s="263"/>
      <c r="L463" s="268"/>
      <c r="M463" s="269"/>
      <c r="N463" s="270"/>
      <c r="O463" s="270"/>
      <c r="P463" s="270"/>
      <c r="Q463" s="270"/>
      <c r="R463" s="270"/>
      <c r="S463" s="270"/>
      <c r="T463" s="271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2" t="s">
        <v>150</v>
      </c>
      <c r="AU463" s="272" t="s">
        <v>148</v>
      </c>
      <c r="AV463" s="15" t="s">
        <v>147</v>
      </c>
      <c r="AW463" s="15" t="s">
        <v>30</v>
      </c>
      <c r="AX463" s="15" t="s">
        <v>81</v>
      </c>
      <c r="AY463" s="272" t="s">
        <v>140</v>
      </c>
    </row>
    <row r="464" s="12" customFormat="1" ht="22.8" customHeight="1">
      <c r="A464" s="12"/>
      <c r="B464" s="199"/>
      <c r="C464" s="200"/>
      <c r="D464" s="201" t="s">
        <v>72</v>
      </c>
      <c r="E464" s="213" t="s">
        <v>454</v>
      </c>
      <c r="F464" s="213" t="s">
        <v>455</v>
      </c>
      <c r="G464" s="200"/>
      <c r="H464" s="200"/>
      <c r="I464" s="203"/>
      <c r="J464" s="214">
        <f>BK464</f>
        <v>0</v>
      </c>
      <c r="K464" s="200"/>
      <c r="L464" s="205"/>
      <c r="M464" s="206"/>
      <c r="N464" s="207"/>
      <c r="O464" s="207"/>
      <c r="P464" s="208">
        <f>SUM(P465:P470)</f>
        <v>0</v>
      </c>
      <c r="Q464" s="207"/>
      <c r="R464" s="208">
        <f>SUM(R465:R470)</f>
        <v>0</v>
      </c>
      <c r="S464" s="207"/>
      <c r="T464" s="209">
        <f>SUM(T465:T470)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10" t="s">
        <v>81</v>
      </c>
      <c r="AT464" s="211" t="s">
        <v>72</v>
      </c>
      <c r="AU464" s="211" t="s">
        <v>81</v>
      </c>
      <c r="AY464" s="210" t="s">
        <v>140</v>
      </c>
      <c r="BK464" s="212">
        <f>SUM(BK465:BK470)</f>
        <v>0</v>
      </c>
    </row>
    <row r="465" s="2" customFormat="1" ht="24.15" customHeight="1">
      <c r="A465" s="38"/>
      <c r="B465" s="39"/>
      <c r="C465" s="215" t="s">
        <v>456</v>
      </c>
      <c r="D465" s="215" t="s">
        <v>143</v>
      </c>
      <c r="E465" s="216" t="s">
        <v>457</v>
      </c>
      <c r="F465" s="217" t="s">
        <v>458</v>
      </c>
      <c r="G465" s="218" t="s">
        <v>155</v>
      </c>
      <c r="H465" s="219">
        <v>10.984</v>
      </c>
      <c r="I465" s="220"/>
      <c r="J465" s="221">
        <f>ROUND(I465*H465,2)</f>
        <v>0</v>
      </c>
      <c r="K465" s="222"/>
      <c r="L465" s="44"/>
      <c r="M465" s="223" t="s">
        <v>1</v>
      </c>
      <c r="N465" s="224" t="s">
        <v>39</v>
      </c>
      <c r="O465" s="91"/>
      <c r="P465" s="225">
        <f>O465*H465</f>
        <v>0</v>
      </c>
      <c r="Q465" s="225">
        <v>0</v>
      </c>
      <c r="R465" s="225">
        <f>Q465*H465</f>
        <v>0</v>
      </c>
      <c r="S465" s="225">
        <v>0</v>
      </c>
      <c r="T465" s="22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147</v>
      </c>
      <c r="AT465" s="227" t="s">
        <v>143</v>
      </c>
      <c r="AU465" s="227" t="s">
        <v>148</v>
      </c>
      <c r="AY465" s="17" t="s">
        <v>140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148</v>
      </c>
      <c r="BK465" s="228">
        <f>ROUND(I465*H465,2)</f>
        <v>0</v>
      </c>
      <c r="BL465" s="17" t="s">
        <v>147</v>
      </c>
      <c r="BM465" s="227" t="s">
        <v>459</v>
      </c>
    </row>
    <row r="466" s="2" customFormat="1" ht="33" customHeight="1">
      <c r="A466" s="38"/>
      <c r="B466" s="39"/>
      <c r="C466" s="215" t="s">
        <v>460</v>
      </c>
      <c r="D466" s="215" t="s">
        <v>143</v>
      </c>
      <c r="E466" s="216" t="s">
        <v>461</v>
      </c>
      <c r="F466" s="217" t="s">
        <v>462</v>
      </c>
      <c r="G466" s="218" t="s">
        <v>155</v>
      </c>
      <c r="H466" s="219">
        <v>10.984</v>
      </c>
      <c r="I466" s="220"/>
      <c r="J466" s="221">
        <f>ROUND(I466*H466,2)</f>
        <v>0</v>
      </c>
      <c r="K466" s="222"/>
      <c r="L466" s="44"/>
      <c r="M466" s="223" t="s">
        <v>1</v>
      </c>
      <c r="N466" s="224" t="s">
        <v>39</v>
      </c>
      <c r="O466" s="91"/>
      <c r="P466" s="225">
        <f>O466*H466</f>
        <v>0</v>
      </c>
      <c r="Q466" s="225">
        <v>0</v>
      </c>
      <c r="R466" s="225">
        <f>Q466*H466</f>
        <v>0</v>
      </c>
      <c r="S466" s="225">
        <v>0</v>
      </c>
      <c r="T466" s="22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147</v>
      </c>
      <c r="AT466" s="227" t="s">
        <v>143</v>
      </c>
      <c r="AU466" s="227" t="s">
        <v>148</v>
      </c>
      <c r="AY466" s="17" t="s">
        <v>140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148</v>
      </c>
      <c r="BK466" s="228">
        <f>ROUND(I466*H466,2)</f>
        <v>0</v>
      </c>
      <c r="BL466" s="17" t="s">
        <v>147</v>
      </c>
      <c r="BM466" s="227" t="s">
        <v>463</v>
      </c>
    </row>
    <row r="467" s="2" customFormat="1" ht="24.15" customHeight="1">
      <c r="A467" s="38"/>
      <c r="B467" s="39"/>
      <c r="C467" s="215" t="s">
        <v>464</v>
      </c>
      <c r="D467" s="215" t="s">
        <v>143</v>
      </c>
      <c r="E467" s="216" t="s">
        <v>465</v>
      </c>
      <c r="F467" s="217" t="s">
        <v>466</v>
      </c>
      <c r="G467" s="218" t="s">
        <v>155</v>
      </c>
      <c r="H467" s="219">
        <v>10.984</v>
      </c>
      <c r="I467" s="220"/>
      <c r="J467" s="221">
        <f>ROUND(I467*H467,2)</f>
        <v>0</v>
      </c>
      <c r="K467" s="222"/>
      <c r="L467" s="44"/>
      <c r="M467" s="223" t="s">
        <v>1</v>
      </c>
      <c r="N467" s="224" t="s">
        <v>39</v>
      </c>
      <c r="O467" s="91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147</v>
      </c>
      <c r="AT467" s="227" t="s">
        <v>143</v>
      </c>
      <c r="AU467" s="227" t="s">
        <v>148</v>
      </c>
      <c r="AY467" s="17" t="s">
        <v>140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148</v>
      </c>
      <c r="BK467" s="228">
        <f>ROUND(I467*H467,2)</f>
        <v>0</v>
      </c>
      <c r="BL467" s="17" t="s">
        <v>147</v>
      </c>
      <c r="BM467" s="227" t="s">
        <v>467</v>
      </c>
    </row>
    <row r="468" s="2" customFormat="1" ht="24.15" customHeight="1">
      <c r="A468" s="38"/>
      <c r="B468" s="39"/>
      <c r="C468" s="215" t="s">
        <v>468</v>
      </c>
      <c r="D468" s="215" t="s">
        <v>143</v>
      </c>
      <c r="E468" s="216" t="s">
        <v>469</v>
      </c>
      <c r="F468" s="217" t="s">
        <v>470</v>
      </c>
      <c r="G468" s="218" t="s">
        <v>155</v>
      </c>
      <c r="H468" s="219">
        <v>208.696</v>
      </c>
      <c r="I468" s="220"/>
      <c r="J468" s="221">
        <f>ROUND(I468*H468,2)</f>
        <v>0</v>
      </c>
      <c r="K468" s="222"/>
      <c r="L468" s="44"/>
      <c r="M468" s="223" t="s">
        <v>1</v>
      </c>
      <c r="N468" s="224" t="s">
        <v>39</v>
      </c>
      <c r="O468" s="91"/>
      <c r="P468" s="225">
        <f>O468*H468</f>
        <v>0</v>
      </c>
      <c r="Q468" s="225">
        <v>0</v>
      </c>
      <c r="R468" s="225">
        <f>Q468*H468</f>
        <v>0</v>
      </c>
      <c r="S468" s="225">
        <v>0</v>
      </c>
      <c r="T468" s="226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7" t="s">
        <v>147</v>
      </c>
      <c r="AT468" s="227" t="s">
        <v>143</v>
      </c>
      <c r="AU468" s="227" t="s">
        <v>148</v>
      </c>
      <c r="AY468" s="17" t="s">
        <v>140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148</v>
      </c>
      <c r="BK468" s="228">
        <f>ROUND(I468*H468,2)</f>
        <v>0</v>
      </c>
      <c r="BL468" s="17" t="s">
        <v>147</v>
      </c>
      <c r="BM468" s="227" t="s">
        <v>471</v>
      </c>
    </row>
    <row r="469" s="14" customFormat="1">
      <c r="A469" s="14"/>
      <c r="B469" s="240"/>
      <c r="C469" s="241"/>
      <c r="D469" s="231" t="s">
        <v>150</v>
      </c>
      <c r="E469" s="241"/>
      <c r="F469" s="243" t="s">
        <v>472</v>
      </c>
      <c r="G469" s="241"/>
      <c r="H469" s="244">
        <v>208.696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150</v>
      </c>
      <c r="AU469" s="250" t="s">
        <v>148</v>
      </c>
      <c r="AV469" s="14" t="s">
        <v>148</v>
      </c>
      <c r="AW469" s="14" t="s">
        <v>4</v>
      </c>
      <c r="AX469" s="14" t="s">
        <v>81</v>
      </c>
      <c r="AY469" s="250" t="s">
        <v>140</v>
      </c>
    </row>
    <row r="470" s="2" customFormat="1" ht="33" customHeight="1">
      <c r="A470" s="38"/>
      <c r="B470" s="39"/>
      <c r="C470" s="215" t="s">
        <v>473</v>
      </c>
      <c r="D470" s="215" t="s">
        <v>143</v>
      </c>
      <c r="E470" s="216" t="s">
        <v>474</v>
      </c>
      <c r="F470" s="217" t="s">
        <v>475</v>
      </c>
      <c r="G470" s="218" t="s">
        <v>155</v>
      </c>
      <c r="H470" s="219">
        <v>10.984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147</v>
      </c>
      <c r="AT470" s="227" t="s">
        <v>143</v>
      </c>
      <c r="AU470" s="227" t="s">
        <v>148</v>
      </c>
      <c r="AY470" s="17" t="s">
        <v>140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148</v>
      </c>
      <c r="BK470" s="228">
        <f>ROUND(I470*H470,2)</f>
        <v>0</v>
      </c>
      <c r="BL470" s="17" t="s">
        <v>147</v>
      </c>
      <c r="BM470" s="227" t="s">
        <v>476</v>
      </c>
    </row>
    <row r="471" s="12" customFormat="1" ht="22.8" customHeight="1">
      <c r="A471" s="12"/>
      <c r="B471" s="199"/>
      <c r="C471" s="200"/>
      <c r="D471" s="201" t="s">
        <v>72</v>
      </c>
      <c r="E471" s="213" t="s">
        <v>477</v>
      </c>
      <c r="F471" s="213" t="s">
        <v>478</v>
      </c>
      <c r="G471" s="200"/>
      <c r="H471" s="200"/>
      <c r="I471" s="203"/>
      <c r="J471" s="214">
        <f>BK471</f>
        <v>0</v>
      </c>
      <c r="K471" s="200"/>
      <c r="L471" s="205"/>
      <c r="M471" s="206"/>
      <c r="N471" s="207"/>
      <c r="O471" s="207"/>
      <c r="P471" s="208">
        <f>SUM(P472:P473)</f>
        <v>0</v>
      </c>
      <c r="Q471" s="207"/>
      <c r="R471" s="208">
        <f>SUM(R472:R473)</f>
        <v>0</v>
      </c>
      <c r="S471" s="207"/>
      <c r="T471" s="209">
        <f>SUM(T472:T473)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0" t="s">
        <v>81</v>
      </c>
      <c r="AT471" s="211" t="s">
        <v>72</v>
      </c>
      <c r="AU471" s="211" t="s">
        <v>81</v>
      </c>
      <c r="AY471" s="210" t="s">
        <v>140</v>
      </c>
      <c r="BK471" s="212">
        <f>SUM(BK472:BK473)</f>
        <v>0</v>
      </c>
    </row>
    <row r="472" s="2" customFormat="1" ht="21.75" customHeight="1">
      <c r="A472" s="38"/>
      <c r="B472" s="39"/>
      <c r="C472" s="215" t="s">
        <v>479</v>
      </c>
      <c r="D472" s="215" t="s">
        <v>143</v>
      </c>
      <c r="E472" s="216" t="s">
        <v>480</v>
      </c>
      <c r="F472" s="217" t="s">
        <v>481</v>
      </c>
      <c r="G472" s="218" t="s">
        <v>155</v>
      </c>
      <c r="H472" s="219">
        <v>8.2889999999999997</v>
      </c>
      <c r="I472" s="220"/>
      <c r="J472" s="221">
        <f>ROUND(I472*H472,2)</f>
        <v>0</v>
      </c>
      <c r="K472" s="222"/>
      <c r="L472" s="44"/>
      <c r="M472" s="223" t="s">
        <v>1</v>
      </c>
      <c r="N472" s="224" t="s">
        <v>39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147</v>
      </c>
      <c r="AT472" s="227" t="s">
        <v>143</v>
      </c>
      <c r="AU472" s="227" t="s">
        <v>148</v>
      </c>
      <c r="AY472" s="17" t="s">
        <v>140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148</v>
      </c>
      <c r="BK472" s="228">
        <f>ROUND(I472*H472,2)</f>
        <v>0</v>
      </c>
      <c r="BL472" s="17" t="s">
        <v>147</v>
      </c>
      <c r="BM472" s="227" t="s">
        <v>482</v>
      </c>
    </row>
    <row r="473" s="2" customFormat="1" ht="24.15" customHeight="1">
      <c r="A473" s="38"/>
      <c r="B473" s="39"/>
      <c r="C473" s="215" t="s">
        <v>483</v>
      </c>
      <c r="D473" s="215" t="s">
        <v>143</v>
      </c>
      <c r="E473" s="216" t="s">
        <v>484</v>
      </c>
      <c r="F473" s="217" t="s">
        <v>485</v>
      </c>
      <c r="G473" s="218" t="s">
        <v>155</v>
      </c>
      <c r="H473" s="219">
        <v>8.2889999999999997</v>
      </c>
      <c r="I473" s="220"/>
      <c r="J473" s="221">
        <f>ROUND(I473*H473,2)</f>
        <v>0</v>
      </c>
      <c r="K473" s="222"/>
      <c r="L473" s="44"/>
      <c r="M473" s="223" t="s">
        <v>1</v>
      </c>
      <c r="N473" s="224" t="s">
        <v>39</v>
      </c>
      <c r="O473" s="91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147</v>
      </c>
      <c r="AT473" s="227" t="s">
        <v>143</v>
      </c>
      <c r="AU473" s="227" t="s">
        <v>148</v>
      </c>
      <c r="AY473" s="17" t="s">
        <v>140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148</v>
      </c>
      <c r="BK473" s="228">
        <f>ROUND(I473*H473,2)</f>
        <v>0</v>
      </c>
      <c r="BL473" s="17" t="s">
        <v>147</v>
      </c>
      <c r="BM473" s="227" t="s">
        <v>486</v>
      </c>
    </row>
    <row r="474" s="12" customFormat="1" ht="25.92" customHeight="1">
      <c r="A474" s="12"/>
      <c r="B474" s="199"/>
      <c r="C474" s="200"/>
      <c r="D474" s="201" t="s">
        <v>72</v>
      </c>
      <c r="E474" s="202" t="s">
        <v>487</v>
      </c>
      <c r="F474" s="202" t="s">
        <v>488</v>
      </c>
      <c r="G474" s="200"/>
      <c r="H474" s="200"/>
      <c r="I474" s="203"/>
      <c r="J474" s="204">
        <f>BK474</f>
        <v>0</v>
      </c>
      <c r="K474" s="200"/>
      <c r="L474" s="205"/>
      <c r="M474" s="206"/>
      <c r="N474" s="207"/>
      <c r="O474" s="207"/>
      <c r="P474" s="208">
        <f>P475+P507+P595+P684+P691+P755+P762+P767+P825+P830+P917+P1217+P1252+P1272+P1299+P1371+P1390+P1469+P1496+P1563+P1654+P1735+P1971</f>
        <v>0</v>
      </c>
      <c r="Q474" s="207"/>
      <c r="R474" s="208">
        <f>R475+R507+R595+R684+R691+R755+R762+R767+R825+R830+R917+R1217+R1252+R1272+R1299+R1371+R1390+R1469+R1496+R1563+R1654+R1735+R1971</f>
        <v>4.5898075600000006</v>
      </c>
      <c r="S474" s="207"/>
      <c r="T474" s="209">
        <f>T475+T507+T595+T684+T691+T755+T762+T767+T825+T830+T917+T1217+T1252+T1272+T1299+T1371+T1390+T1469+T1496+T1563+T1654+T1735+T1971</f>
        <v>3.4810566200000004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148</v>
      </c>
      <c r="AT474" s="211" t="s">
        <v>72</v>
      </c>
      <c r="AU474" s="211" t="s">
        <v>73</v>
      </c>
      <c r="AY474" s="210" t="s">
        <v>140</v>
      </c>
      <c r="BK474" s="212">
        <f>BK475+BK507+BK595+BK684+BK691+BK755+BK762+BK767+BK825+BK830+BK917+BK1217+BK1252+BK1272+BK1299+BK1371+BK1390+BK1469+BK1496+BK1563+BK1654+BK1735+BK1971</f>
        <v>0</v>
      </c>
    </row>
    <row r="475" s="12" customFormat="1" ht="22.8" customHeight="1">
      <c r="A475" s="12"/>
      <c r="B475" s="199"/>
      <c r="C475" s="200"/>
      <c r="D475" s="201" t="s">
        <v>72</v>
      </c>
      <c r="E475" s="213" t="s">
        <v>489</v>
      </c>
      <c r="F475" s="213" t="s">
        <v>490</v>
      </c>
      <c r="G475" s="200"/>
      <c r="H475" s="200"/>
      <c r="I475" s="203"/>
      <c r="J475" s="214">
        <f>BK475</f>
        <v>0</v>
      </c>
      <c r="K475" s="200"/>
      <c r="L475" s="205"/>
      <c r="M475" s="206"/>
      <c r="N475" s="207"/>
      <c r="O475" s="207"/>
      <c r="P475" s="208">
        <f>SUM(P476:P506)</f>
        <v>0</v>
      </c>
      <c r="Q475" s="207"/>
      <c r="R475" s="208">
        <f>SUM(R476:R506)</f>
        <v>0.09489475</v>
      </c>
      <c r="S475" s="207"/>
      <c r="T475" s="209">
        <f>SUM(T476:T506)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0" t="s">
        <v>148</v>
      </c>
      <c r="AT475" s="211" t="s">
        <v>72</v>
      </c>
      <c r="AU475" s="211" t="s">
        <v>81</v>
      </c>
      <c r="AY475" s="210" t="s">
        <v>140</v>
      </c>
      <c r="BK475" s="212">
        <f>SUM(BK476:BK506)</f>
        <v>0</v>
      </c>
    </row>
    <row r="476" s="2" customFormat="1" ht="24.15" customHeight="1">
      <c r="A476" s="38"/>
      <c r="B476" s="39"/>
      <c r="C476" s="215" t="s">
        <v>491</v>
      </c>
      <c r="D476" s="215" t="s">
        <v>143</v>
      </c>
      <c r="E476" s="216" t="s">
        <v>492</v>
      </c>
      <c r="F476" s="217" t="s">
        <v>493</v>
      </c>
      <c r="G476" s="218" t="s">
        <v>197</v>
      </c>
      <c r="H476" s="219">
        <v>15.458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266</v>
      </c>
      <c r="AT476" s="227" t="s">
        <v>143</v>
      </c>
      <c r="AU476" s="227" t="s">
        <v>148</v>
      </c>
      <c r="AY476" s="17" t="s">
        <v>140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148</v>
      </c>
      <c r="BK476" s="228">
        <f>ROUND(I476*H476,2)</f>
        <v>0</v>
      </c>
      <c r="BL476" s="17" t="s">
        <v>266</v>
      </c>
      <c r="BM476" s="227" t="s">
        <v>494</v>
      </c>
    </row>
    <row r="477" s="13" customFormat="1">
      <c r="A477" s="13"/>
      <c r="B477" s="229"/>
      <c r="C477" s="230"/>
      <c r="D477" s="231" t="s">
        <v>150</v>
      </c>
      <c r="E477" s="232" t="s">
        <v>1</v>
      </c>
      <c r="F477" s="233" t="s">
        <v>495</v>
      </c>
      <c r="G477" s="230"/>
      <c r="H477" s="232" t="s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150</v>
      </c>
      <c r="AU477" s="239" t="s">
        <v>148</v>
      </c>
      <c r="AV477" s="13" t="s">
        <v>81</v>
      </c>
      <c r="AW477" s="13" t="s">
        <v>30</v>
      </c>
      <c r="AX477" s="13" t="s">
        <v>73</v>
      </c>
      <c r="AY477" s="239" t="s">
        <v>140</v>
      </c>
    </row>
    <row r="478" s="13" customFormat="1">
      <c r="A478" s="13"/>
      <c r="B478" s="229"/>
      <c r="C478" s="230"/>
      <c r="D478" s="231" t="s">
        <v>150</v>
      </c>
      <c r="E478" s="232" t="s">
        <v>1</v>
      </c>
      <c r="F478" s="233" t="s">
        <v>496</v>
      </c>
      <c r="G478" s="230"/>
      <c r="H478" s="232" t="s">
        <v>1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150</v>
      </c>
      <c r="AU478" s="239" t="s">
        <v>148</v>
      </c>
      <c r="AV478" s="13" t="s">
        <v>81</v>
      </c>
      <c r="AW478" s="13" t="s">
        <v>30</v>
      </c>
      <c r="AX478" s="13" t="s">
        <v>73</v>
      </c>
      <c r="AY478" s="239" t="s">
        <v>140</v>
      </c>
    </row>
    <row r="479" s="14" customFormat="1">
      <c r="A479" s="14"/>
      <c r="B479" s="240"/>
      <c r="C479" s="241"/>
      <c r="D479" s="231" t="s">
        <v>150</v>
      </c>
      <c r="E479" s="242" t="s">
        <v>1</v>
      </c>
      <c r="F479" s="243" t="s">
        <v>497</v>
      </c>
      <c r="G479" s="241"/>
      <c r="H479" s="244">
        <v>11.058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150</v>
      </c>
      <c r="AU479" s="250" t="s">
        <v>148</v>
      </c>
      <c r="AV479" s="14" t="s">
        <v>148</v>
      </c>
      <c r="AW479" s="14" t="s">
        <v>30</v>
      </c>
      <c r="AX479" s="14" t="s">
        <v>73</v>
      </c>
      <c r="AY479" s="250" t="s">
        <v>140</v>
      </c>
    </row>
    <row r="480" s="13" customFormat="1">
      <c r="A480" s="13"/>
      <c r="B480" s="229"/>
      <c r="C480" s="230"/>
      <c r="D480" s="231" t="s">
        <v>150</v>
      </c>
      <c r="E480" s="232" t="s">
        <v>1</v>
      </c>
      <c r="F480" s="233" t="s">
        <v>498</v>
      </c>
      <c r="G480" s="230"/>
      <c r="H480" s="232" t="s">
        <v>1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150</v>
      </c>
      <c r="AU480" s="239" t="s">
        <v>148</v>
      </c>
      <c r="AV480" s="13" t="s">
        <v>81</v>
      </c>
      <c r="AW480" s="13" t="s">
        <v>30</v>
      </c>
      <c r="AX480" s="13" t="s">
        <v>73</v>
      </c>
      <c r="AY480" s="239" t="s">
        <v>140</v>
      </c>
    </row>
    <row r="481" s="14" customFormat="1">
      <c r="A481" s="14"/>
      <c r="B481" s="240"/>
      <c r="C481" s="241"/>
      <c r="D481" s="231" t="s">
        <v>150</v>
      </c>
      <c r="E481" s="242" t="s">
        <v>1</v>
      </c>
      <c r="F481" s="243" t="s">
        <v>499</v>
      </c>
      <c r="G481" s="241"/>
      <c r="H481" s="244">
        <v>4.4000000000000004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150</v>
      </c>
      <c r="AU481" s="250" t="s">
        <v>148</v>
      </c>
      <c r="AV481" s="14" t="s">
        <v>148</v>
      </c>
      <c r="AW481" s="14" t="s">
        <v>30</v>
      </c>
      <c r="AX481" s="14" t="s">
        <v>73</v>
      </c>
      <c r="AY481" s="250" t="s">
        <v>140</v>
      </c>
    </row>
    <row r="482" s="15" customFormat="1">
      <c r="A482" s="15"/>
      <c r="B482" s="262"/>
      <c r="C482" s="263"/>
      <c r="D482" s="231" t="s">
        <v>150</v>
      </c>
      <c r="E482" s="264" t="s">
        <v>1</v>
      </c>
      <c r="F482" s="265" t="s">
        <v>188</v>
      </c>
      <c r="G482" s="263"/>
      <c r="H482" s="266">
        <v>15.458</v>
      </c>
      <c r="I482" s="267"/>
      <c r="J482" s="263"/>
      <c r="K482" s="263"/>
      <c r="L482" s="268"/>
      <c r="M482" s="269"/>
      <c r="N482" s="270"/>
      <c r="O482" s="270"/>
      <c r="P482" s="270"/>
      <c r="Q482" s="270"/>
      <c r="R482" s="270"/>
      <c r="S482" s="270"/>
      <c r="T482" s="27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2" t="s">
        <v>150</v>
      </c>
      <c r="AU482" s="272" t="s">
        <v>148</v>
      </c>
      <c r="AV482" s="15" t="s">
        <v>147</v>
      </c>
      <c r="AW482" s="15" t="s">
        <v>30</v>
      </c>
      <c r="AX482" s="15" t="s">
        <v>81</v>
      </c>
      <c r="AY482" s="272" t="s">
        <v>140</v>
      </c>
    </row>
    <row r="483" s="2" customFormat="1" ht="16.5" customHeight="1">
      <c r="A483" s="38"/>
      <c r="B483" s="39"/>
      <c r="C483" s="251" t="s">
        <v>500</v>
      </c>
      <c r="D483" s="251" t="s">
        <v>159</v>
      </c>
      <c r="E483" s="252" t="s">
        <v>501</v>
      </c>
      <c r="F483" s="253" t="s">
        <v>502</v>
      </c>
      <c r="G483" s="254" t="s">
        <v>197</v>
      </c>
      <c r="H483" s="255">
        <v>16.231000000000002</v>
      </c>
      <c r="I483" s="256"/>
      <c r="J483" s="257">
        <f>ROUND(I483*H483,2)</f>
        <v>0</v>
      </c>
      <c r="K483" s="258"/>
      <c r="L483" s="259"/>
      <c r="M483" s="260" t="s">
        <v>1</v>
      </c>
      <c r="N483" s="261" t="s">
        <v>39</v>
      </c>
      <c r="O483" s="91"/>
      <c r="P483" s="225">
        <f>O483*H483</f>
        <v>0</v>
      </c>
      <c r="Q483" s="225">
        <v>3.0000000000000001E-05</v>
      </c>
      <c r="R483" s="225">
        <f>Q483*H483</f>
        <v>0.00048693000000000006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367</v>
      </c>
      <c r="AT483" s="227" t="s">
        <v>159</v>
      </c>
      <c r="AU483" s="227" t="s">
        <v>148</v>
      </c>
      <c r="AY483" s="17" t="s">
        <v>140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148</v>
      </c>
      <c r="BK483" s="228">
        <f>ROUND(I483*H483,2)</f>
        <v>0</v>
      </c>
      <c r="BL483" s="17" t="s">
        <v>266</v>
      </c>
      <c r="BM483" s="227" t="s">
        <v>503</v>
      </c>
    </row>
    <row r="484" s="14" customFormat="1">
      <c r="A484" s="14"/>
      <c r="B484" s="240"/>
      <c r="C484" s="241"/>
      <c r="D484" s="231" t="s">
        <v>150</v>
      </c>
      <c r="E484" s="241"/>
      <c r="F484" s="243" t="s">
        <v>504</v>
      </c>
      <c r="G484" s="241"/>
      <c r="H484" s="244">
        <v>16.231000000000002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150</v>
      </c>
      <c r="AU484" s="250" t="s">
        <v>148</v>
      </c>
      <c r="AV484" s="14" t="s">
        <v>148</v>
      </c>
      <c r="AW484" s="14" t="s">
        <v>4</v>
      </c>
      <c r="AX484" s="14" t="s">
        <v>81</v>
      </c>
      <c r="AY484" s="250" t="s">
        <v>140</v>
      </c>
    </row>
    <row r="485" s="2" customFormat="1" ht="24.15" customHeight="1">
      <c r="A485" s="38"/>
      <c r="B485" s="39"/>
      <c r="C485" s="215" t="s">
        <v>505</v>
      </c>
      <c r="D485" s="215" t="s">
        <v>143</v>
      </c>
      <c r="E485" s="216" t="s">
        <v>506</v>
      </c>
      <c r="F485" s="217" t="s">
        <v>507</v>
      </c>
      <c r="G485" s="218" t="s">
        <v>173</v>
      </c>
      <c r="H485" s="219">
        <v>6</v>
      </c>
      <c r="I485" s="220"/>
      <c r="J485" s="221">
        <f>ROUND(I485*H485,2)</f>
        <v>0</v>
      </c>
      <c r="K485" s="222"/>
      <c r="L485" s="44"/>
      <c r="M485" s="223" t="s">
        <v>1</v>
      </c>
      <c r="N485" s="224" t="s">
        <v>39</v>
      </c>
      <c r="O485" s="91"/>
      <c r="P485" s="225">
        <f>O485*H485</f>
        <v>0</v>
      </c>
      <c r="Q485" s="225">
        <v>0</v>
      </c>
      <c r="R485" s="225">
        <f>Q485*H485</f>
        <v>0</v>
      </c>
      <c r="S485" s="225">
        <v>0</v>
      </c>
      <c r="T485" s="22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7" t="s">
        <v>266</v>
      </c>
      <c r="AT485" s="227" t="s">
        <v>143</v>
      </c>
      <c r="AU485" s="227" t="s">
        <v>148</v>
      </c>
      <c r="AY485" s="17" t="s">
        <v>140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7" t="s">
        <v>148</v>
      </c>
      <c r="BK485" s="228">
        <f>ROUND(I485*H485,2)</f>
        <v>0</v>
      </c>
      <c r="BL485" s="17" t="s">
        <v>266</v>
      </c>
      <c r="BM485" s="227" t="s">
        <v>508</v>
      </c>
    </row>
    <row r="486" s="13" customFormat="1">
      <c r="A486" s="13"/>
      <c r="B486" s="229"/>
      <c r="C486" s="230"/>
      <c r="D486" s="231" t="s">
        <v>150</v>
      </c>
      <c r="E486" s="232" t="s">
        <v>1</v>
      </c>
      <c r="F486" s="233" t="s">
        <v>221</v>
      </c>
      <c r="G486" s="230"/>
      <c r="H486" s="232" t="s">
        <v>1</v>
      </c>
      <c r="I486" s="234"/>
      <c r="J486" s="230"/>
      <c r="K486" s="230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150</v>
      </c>
      <c r="AU486" s="239" t="s">
        <v>148</v>
      </c>
      <c r="AV486" s="13" t="s">
        <v>81</v>
      </c>
      <c r="AW486" s="13" t="s">
        <v>30</v>
      </c>
      <c r="AX486" s="13" t="s">
        <v>73</v>
      </c>
      <c r="AY486" s="239" t="s">
        <v>140</v>
      </c>
    </row>
    <row r="487" s="14" customFormat="1">
      <c r="A487" s="14"/>
      <c r="B487" s="240"/>
      <c r="C487" s="241"/>
      <c r="D487" s="231" t="s">
        <v>150</v>
      </c>
      <c r="E487" s="242" t="s">
        <v>1</v>
      </c>
      <c r="F487" s="243" t="s">
        <v>509</v>
      </c>
      <c r="G487" s="241"/>
      <c r="H487" s="244">
        <v>6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150</v>
      </c>
      <c r="AU487" s="250" t="s">
        <v>148</v>
      </c>
      <c r="AV487" s="14" t="s">
        <v>148</v>
      </c>
      <c r="AW487" s="14" t="s">
        <v>30</v>
      </c>
      <c r="AX487" s="14" t="s">
        <v>73</v>
      </c>
      <c r="AY487" s="250" t="s">
        <v>140</v>
      </c>
    </row>
    <row r="488" s="15" customFormat="1">
      <c r="A488" s="15"/>
      <c r="B488" s="262"/>
      <c r="C488" s="263"/>
      <c r="D488" s="231" t="s">
        <v>150</v>
      </c>
      <c r="E488" s="264" t="s">
        <v>1</v>
      </c>
      <c r="F488" s="265" t="s">
        <v>188</v>
      </c>
      <c r="G488" s="263"/>
      <c r="H488" s="266">
        <v>6</v>
      </c>
      <c r="I488" s="267"/>
      <c r="J488" s="263"/>
      <c r="K488" s="263"/>
      <c r="L488" s="268"/>
      <c r="M488" s="269"/>
      <c r="N488" s="270"/>
      <c r="O488" s="270"/>
      <c r="P488" s="270"/>
      <c r="Q488" s="270"/>
      <c r="R488" s="270"/>
      <c r="S488" s="270"/>
      <c r="T488" s="271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2" t="s">
        <v>150</v>
      </c>
      <c r="AU488" s="272" t="s">
        <v>148</v>
      </c>
      <c r="AV488" s="15" t="s">
        <v>147</v>
      </c>
      <c r="AW488" s="15" t="s">
        <v>30</v>
      </c>
      <c r="AX488" s="15" t="s">
        <v>81</v>
      </c>
      <c r="AY488" s="272" t="s">
        <v>140</v>
      </c>
    </row>
    <row r="489" s="2" customFormat="1" ht="16.5" customHeight="1">
      <c r="A489" s="38"/>
      <c r="B489" s="39"/>
      <c r="C489" s="251" t="s">
        <v>510</v>
      </c>
      <c r="D489" s="251" t="s">
        <v>159</v>
      </c>
      <c r="E489" s="252" t="s">
        <v>511</v>
      </c>
      <c r="F489" s="253" t="s">
        <v>512</v>
      </c>
      <c r="G489" s="254" t="s">
        <v>173</v>
      </c>
      <c r="H489" s="255">
        <v>5</v>
      </c>
      <c r="I489" s="256"/>
      <c r="J489" s="257">
        <f>ROUND(I489*H489,2)</f>
        <v>0</v>
      </c>
      <c r="K489" s="258"/>
      <c r="L489" s="259"/>
      <c r="M489" s="260" t="s">
        <v>1</v>
      </c>
      <c r="N489" s="261" t="s">
        <v>39</v>
      </c>
      <c r="O489" s="91"/>
      <c r="P489" s="225">
        <f>O489*H489</f>
        <v>0</v>
      </c>
      <c r="Q489" s="225">
        <v>4.0000000000000003E-05</v>
      </c>
      <c r="R489" s="225">
        <f>Q489*H489</f>
        <v>0.00020000000000000001</v>
      </c>
      <c r="S489" s="225">
        <v>0</v>
      </c>
      <c r="T489" s="22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7" t="s">
        <v>367</v>
      </c>
      <c r="AT489" s="227" t="s">
        <v>159</v>
      </c>
      <c r="AU489" s="227" t="s">
        <v>148</v>
      </c>
      <c r="AY489" s="17" t="s">
        <v>140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7" t="s">
        <v>148</v>
      </c>
      <c r="BK489" s="228">
        <f>ROUND(I489*H489,2)</f>
        <v>0</v>
      </c>
      <c r="BL489" s="17" t="s">
        <v>266</v>
      </c>
      <c r="BM489" s="227" t="s">
        <v>513</v>
      </c>
    </row>
    <row r="490" s="14" customFormat="1">
      <c r="A490" s="14"/>
      <c r="B490" s="240"/>
      <c r="C490" s="241"/>
      <c r="D490" s="231" t="s">
        <v>150</v>
      </c>
      <c r="E490" s="242" t="s">
        <v>1</v>
      </c>
      <c r="F490" s="243" t="s">
        <v>170</v>
      </c>
      <c r="G490" s="241"/>
      <c r="H490" s="244">
        <v>5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150</v>
      </c>
      <c r="AU490" s="250" t="s">
        <v>148</v>
      </c>
      <c r="AV490" s="14" t="s">
        <v>148</v>
      </c>
      <c r="AW490" s="14" t="s">
        <v>30</v>
      </c>
      <c r="AX490" s="14" t="s">
        <v>81</v>
      </c>
      <c r="AY490" s="250" t="s">
        <v>140</v>
      </c>
    </row>
    <row r="491" s="2" customFormat="1" ht="16.5" customHeight="1">
      <c r="A491" s="38"/>
      <c r="B491" s="39"/>
      <c r="C491" s="251" t="s">
        <v>514</v>
      </c>
      <c r="D491" s="251" t="s">
        <v>159</v>
      </c>
      <c r="E491" s="252" t="s">
        <v>515</v>
      </c>
      <c r="F491" s="253" t="s">
        <v>516</v>
      </c>
      <c r="G491" s="254" t="s">
        <v>173</v>
      </c>
      <c r="H491" s="255">
        <v>1</v>
      </c>
      <c r="I491" s="256"/>
      <c r="J491" s="257">
        <f>ROUND(I491*H491,2)</f>
        <v>0</v>
      </c>
      <c r="K491" s="258"/>
      <c r="L491" s="259"/>
      <c r="M491" s="260" t="s">
        <v>1</v>
      </c>
      <c r="N491" s="261" t="s">
        <v>39</v>
      </c>
      <c r="O491" s="91"/>
      <c r="P491" s="225">
        <f>O491*H491</f>
        <v>0</v>
      </c>
      <c r="Q491" s="225">
        <v>3.0000000000000001E-05</v>
      </c>
      <c r="R491" s="225">
        <f>Q491*H491</f>
        <v>3.0000000000000001E-05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367</v>
      </c>
      <c r="AT491" s="227" t="s">
        <v>159</v>
      </c>
      <c r="AU491" s="227" t="s">
        <v>148</v>
      </c>
      <c r="AY491" s="17" t="s">
        <v>140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148</v>
      </c>
      <c r="BK491" s="228">
        <f>ROUND(I491*H491,2)</f>
        <v>0</v>
      </c>
      <c r="BL491" s="17" t="s">
        <v>266</v>
      </c>
      <c r="BM491" s="227" t="s">
        <v>517</v>
      </c>
    </row>
    <row r="492" s="14" customFormat="1">
      <c r="A492" s="14"/>
      <c r="B492" s="240"/>
      <c r="C492" s="241"/>
      <c r="D492" s="231" t="s">
        <v>150</v>
      </c>
      <c r="E492" s="242" t="s">
        <v>1</v>
      </c>
      <c r="F492" s="243" t="s">
        <v>81</v>
      </c>
      <c r="G492" s="241"/>
      <c r="H492" s="244">
        <v>1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150</v>
      </c>
      <c r="AU492" s="250" t="s">
        <v>148</v>
      </c>
      <c r="AV492" s="14" t="s">
        <v>148</v>
      </c>
      <c r="AW492" s="14" t="s">
        <v>30</v>
      </c>
      <c r="AX492" s="14" t="s">
        <v>81</v>
      </c>
      <c r="AY492" s="250" t="s">
        <v>140</v>
      </c>
    </row>
    <row r="493" s="2" customFormat="1" ht="33" customHeight="1">
      <c r="A493" s="38"/>
      <c r="B493" s="39"/>
      <c r="C493" s="215" t="s">
        <v>518</v>
      </c>
      <c r="D493" s="215" t="s">
        <v>143</v>
      </c>
      <c r="E493" s="216" t="s">
        <v>519</v>
      </c>
      <c r="F493" s="217" t="s">
        <v>520</v>
      </c>
      <c r="G493" s="218" t="s">
        <v>146</v>
      </c>
      <c r="H493" s="219">
        <v>7.423</v>
      </c>
      <c r="I493" s="220"/>
      <c r="J493" s="221">
        <f>ROUND(I493*H493,2)</f>
        <v>0</v>
      </c>
      <c r="K493" s="222"/>
      <c r="L493" s="44"/>
      <c r="M493" s="223" t="s">
        <v>1</v>
      </c>
      <c r="N493" s="224" t="s">
        <v>39</v>
      </c>
      <c r="O493" s="91"/>
      <c r="P493" s="225">
        <f>O493*H493</f>
        <v>0</v>
      </c>
      <c r="Q493" s="225">
        <v>0.0045100000000000001</v>
      </c>
      <c r="R493" s="225">
        <f>Q493*H493</f>
        <v>0.033477730000000004</v>
      </c>
      <c r="S493" s="225">
        <v>0</v>
      </c>
      <c r="T493" s="22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7" t="s">
        <v>266</v>
      </c>
      <c r="AT493" s="227" t="s">
        <v>143</v>
      </c>
      <c r="AU493" s="227" t="s">
        <v>148</v>
      </c>
      <c r="AY493" s="17" t="s">
        <v>140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148</v>
      </c>
      <c r="BK493" s="228">
        <f>ROUND(I493*H493,2)</f>
        <v>0</v>
      </c>
      <c r="BL493" s="17" t="s">
        <v>266</v>
      </c>
      <c r="BM493" s="227" t="s">
        <v>521</v>
      </c>
    </row>
    <row r="494" s="13" customFormat="1">
      <c r="A494" s="13"/>
      <c r="B494" s="229"/>
      <c r="C494" s="230"/>
      <c r="D494" s="231" t="s">
        <v>150</v>
      </c>
      <c r="E494" s="232" t="s">
        <v>1</v>
      </c>
      <c r="F494" s="233" t="s">
        <v>221</v>
      </c>
      <c r="G494" s="230"/>
      <c r="H494" s="232" t="s">
        <v>1</v>
      </c>
      <c r="I494" s="234"/>
      <c r="J494" s="230"/>
      <c r="K494" s="230"/>
      <c r="L494" s="235"/>
      <c r="M494" s="236"/>
      <c r="N494" s="237"/>
      <c r="O494" s="237"/>
      <c r="P494" s="237"/>
      <c r="Q494" s="237"/>
      <c r="R494" s="237"/>
      <c r="S494" s="237"/>
      <c r="T494" s="23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9" t="s">
        <v>150</v>
      </c>
      <c r="AU494" s="239" t="s">
        <v>148</v>
      </c>
      <c r="AV494" s="13" t="s">
        <v>81</v>
      </c>
      <c r="AW494" s="13" t="s">
        <v>30</v>
      </c>
      <c r="AX494" s="13" t="s">
        <v>73</v>
      </c>
      <c r="AY494" s="239" t="s">
        <v>140</v>
      </c>
    </row>
    <row r="495" s="14" customFormat="1">
      <c r="A495" s="14"/>
      <c r="B495" s="240"/>
      <c r="C495" s="241"/>
      <c r="D495" s="231" t="s">
        <v>150</v>
      </c>
      <c r="E495" s="242" t="s">
        <v>1</v>
      </c>
      <c r="F495" s="243" t="s">
        <v>522</v>
      </c>
      <c r="G495" s="241"/>
      <c r="H495" s="244">
        <v>7.423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150</v>
      </c>
      <c r="AU495" s="250" t="s">
        <v>148</v>
      </c>
      <c r="AV495" s="14" t="s">
        <v>148</v>
      </c>
      <c r="AW495" s="14" t="s">
        <v>30</v>
      </c>
      <c r="AX495" s="14" t="s">
        <v>73</v>
      </c>
      <c r="AY495" s="250" t="s">
        <v>140</v>
      </c>
    </row>
    <row r="496" s="15" customFormat="1">
      <c r="A496" s="15"/>
      <c r="B496" s="262"/>
      <c r="C496" s="263"/>
      <c r="D496" s="231" t="s">
        <v>150</v>
      </c>
      <c r="E496" s="264" t="s">
        <v>1</v>
      </c>
      <c r="F496" s="265" t="s">
        <v>188</v>
      </c>
      <c r="G496" s="263"/>
      <c r="H496" s="266">
        <v>7.423</v>
      </c>
      <c r="I496" s="267"/>
      <c r="J496" s="263"/>
      <c r="K496" s="263"/>
      <c r="L496" s="268"/>
      <c r="M496" s="269"/>
      <c r="N496" s="270"/>
      <c r="O496" s="270"/>
      <c r="P496" s="270"/>
      <c r="Q496" s="270"/>
      <c r="R496" s="270"/>
      <c r="S496" s="270"/>
      <c r="T496" s="271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2" t="s">
        <v>150</v>
      </c>
      <c r="AU496" s="272" t="s">
        <v>148</v>
      </c>
      <c r="AV496" s="15" t="s">
        <v>147</v>
      </c>
      <c r="AW496" s="15" t="s">
        <v>30</v>
      </c>
      <c r="AX496" s="15" t="s">
        <v>81</v>
      </c>
      <c r="AY496" s="272" t="s">
        <v>140</v>
      </c>
    </row>
    <row r="497" s="2" customFormat="1" ht="24.15" customHeight="1">
      <c r="A497" s="38"/>
      <c r="B497" s="39"/>
      <c r="C497" s="215" t="s">
        <v>523</v>
      </c>
      <c r="D497" s="215" t="s">
        <v>143</v>
      </c>
      <c r="E497" s="216" t="s">
        <v>524</v>
      </c>
      <c r="F497" s="217" t="s">
        <v>525</v>
      </c>
      <c r="G497" s="218" t="s">
        <v>146</v>
      </c>
      <c r="H497" s="219">
        <v>13.459</v>
      </c>
      <c r="I497" s="220"/>
      <c r="J497" s="221">
        <f>ROUND(I497*H497,2)</f>
        <v>0</v>
      </c>
      <c r="K497" s="222"/>
      <c r="L497" s="44"/>
      <c r="M497" s="223" t="s">
        <v>1</v>
      </c>
      <c r="N497" s="224" t="s">
        <v>39</v>
      </c>
      <c r="O497" s="91"/>
      <c r="P497" s="225">
        <f>O497*H497</f>
        <v>0</v>
      </c>
      <c r="Q497" s="225">
        <v>0.0045100000000000001</v>
      </c>
      <c r="R497" s="225">
        <f>Q497*H497</f>
        <v>0.060700089999999998</v>
      </c>
      <c r="S497" s="225">
        <v>0</v>
      </c>
      <c r="T497" s="226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7" t="s">
        <v>266</v>
      </c>
      <c r="AT497" s="227" t="s">
        <v>143</v>
      </c>
      <c r="AU497" s="227" t="s">
        <v>148</v>
      </c>
      <c r="AY497" s="17" t="s">
        <v>140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7" t="s">
        <v>148</v>
      </c>
      <c r="BK497" s="228">
        <f>ROUND(I497*H497,2)</f>
        <v>0</v>
      </c>
      <c r="BL497" s="17" t="s">
        <v>266</v>
      </c>
      <c r="BM497" s="227" t="s">
        <v>526</v>
      </c>
    </row>
    <row r="498" s="13" customFormat="1">
      <c r="A498" s="13"/>
      <c r="B498" s="229"/>
      <c r="C498" s="230"/>
      <c r="D498" s="231" t="s">
        <v>150</v>
      </c>
      <c r="E498" s="232" t="s">
        <v>1</v>
      </c>
      <c r="F498" s="233" t="s">
        <v>495</v>
      </c>
      <c r="G498" s="230"/>
      <c r="H498" s="232" t="s">
        <v>1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9" t="s">
        <v>150</v>
      </c>
      <c r="AU498" s="239" t="s">
        <v>148</v>
      </c>
      <c r="AV498" s="13" t="s">
        <v>81</v>
      </c>
      <c r="AW498" s="13" t="s">
        <v>30</v>
      </c>
      <c r="AX498" s="13" t="s">
        <v>73</v>
      </c>
      <c r="AY498" s="239" t="s">
        <v>140</v>
      </c>
    </row>
    <row r="499" s="13" customFormat="1">
      <c r="A499" s="13"/>
      <c r="B499" s="229"/>
      <c r="C499" s="230"/>
      <c r="D499" s="231" t="s">
        <v>150</v>
      </c>
      <c r="E499" s="232" t="s">
        <v>1</v>
      </c>
      <c r="F499" s="233" t="s">
        <v>527</v>
      </c>
      <c r="G499" s="230"/>
      <c r="H499" s="232" t="s">
        <v>1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150</v>
      </c>
      <c r="AU499" s="239" t="s">
        <v>148</v>
      </c>
      <c r="AV499" s="13" t="s">
        <v>81</v>
      </c>
      <c r="AW499" s="13" t="s">
        <v>30</v>
      </c>
      <c r="AX499" s="13" t="s">
        <v>73</v>
      </c>
      <c r="AY499" s="239" t="s">
        <v>140</v>
      </c>
    </row>
    <row r="500" s="14" customFormat="1">
      <c r="A500" s="14"/>
      <c r="B500" s="240"/>
      <c r="C500" s="241"/>
      <c r="D500" s="231" t="s">
        <v>150</v>
      </c>
      <c r="E500" s="242" t="s">
        <v>1</v>
      </c>
      <c r="F500" s="243" t="s">
        <v>528</v>
      </c>
      <c r="G500" s="241"/>
      <c r="H500" s="244">
        <v>1.659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0" t="s">
        <v>150</v>
      </c>
      <c r="AU500" s="250" t="s">
        <v>148</v>
      </c>
      <c r="AV500" s="14" t="s">
        <v>148</v>
      </c>
      <c r="AW500" s="14" t="s">
        <v>30</v>
      </c>
      <c r="AX500" s="14" t="s">
        <v>73</v>
      </c>
      <c r="AY500" s="250" t="s">
        <v>140</v>
      </c>
    </row>
    <row r="501" s="13" customFormat="1">
      <c r="A501" s="13"/>
      <c r="B501" s="229"/>
      <c r="C501" s="230"/>
      <c r="D501" s="231" t="s">
        <v>150</v>
      </c>
      <c r="E501" s="232" t="s">
        <v>1</v>
      </c>
      <c r="F501" s="233" t="s">
        <v>529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150</v>
      </c>
      <c r="AU501" s="239" t="s">
        <v>148</v>
      </c>
      <c r="AV501" s="13" t="s">
        <v>81</v>
      </c>
      <c r="AW501" s="13" t="s">
        <v>30</v>
      </c>
      <c r="AX501" s="13" t="s">
        <v>73</v>
      </c>
      <c r="AY501" s="239" t="s">
        <v>140</v>
      </c>
    </row>
    <row r="502" s="14" customFormat="1">
      <c r="A502" s="14"/>
      <c r="B502" s="240"/>
      <c r="C502" s="241"/>
      <c r="D502" s="231" t="s">
        <v>150</v>
      </c>
      <c r="E502" s="242" t="s">
        <v>1</v>
      </c>
      <c r="F502" s="243" t="s">
        <v>530</v>
      </c>
      <c r="G502" s="241"/>
      <c r="H502" s="244">
        <v>11.800000000000001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150</v>
      </c>
      <c r="AU502" s="250" t="s">
        <v>148</v>
      </c>
      <c r="AV502" s="14" t="s">
        <v>148</v>
      </c>
      <c r="AW502" s="14" t="s">
        <v>30</v>
      </c>
      <c r="AX502" s="14" t="s">
        <v>73</v>
      </c>
      <c r="AY502" s="250" t="s">
        <v>140</v>
      </c>
    </row>
    <row r="503" s="15" customFormat="1">
      <c r="A503" s="15"/>
      <c r="B503" s="262"/>
      <c r="C503" s="263"/>
      <c r="D503" s="231" t="s">
        <v>150</v>
      </c>
      <c r="E503" s="264" t="s">
        <v>1</v>
      </c>
      <c r="F503" s="265" t="s">
        <v>188</v>
      </c>
      <c r="G503" s="263"/>
      <c r="H503" s="266">
        <v>13.459000000000001</v>
      </c>
      <c r="I503" s="267"/>
      <c r="J503" s="263"/>
      <c r="K503" s="263"/>
      <c r="L503" s="268"/>
      <c r="M503" s="269"/>
      <c r="N503" s="270"/>
      <c r="O503" s="270"/>
      <c r="P503" s="270"/>
      <c r="Q503" s="270"/>
      <c r="R503" s="270"/>
      <c r="S503" s="270"/>
      <c r="T503" s="271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72" t="s">
        <v>150</v>
      </c>
      <c r="AU503" s="272" t="s">
        <v>148</v>
      </c>
      <c r="AV503" s="15" t="s">
        <v>147</v>
      </c>
      <c r="AW503" s="15" t="s">
        <v>30</v>
      </c>
      <c r="AX503" s="15" t="s">
        <v>81</v>
      </c>
      <c r="AY503" s="272" t="s">
        <v>140</v>
      </c>
    </row>
    <row r="504" s="2" customFormat="1" ht="33" customHeight="1">
      <c r="A504" s="38"/>
      <c r="B504" s="39"/>
      <c r="C504" s="215" t="s">
        <v>426</v>
      </c>
      <c r="D504" s="215" t="s">
        <v>143</v>
      </c>
      <c r="E504" s="216" t="s">
        <v>531</v>
      </c>
      <c r="F504" s="217" t="s">
        <v>532</v>
      </c>
      <c r="G504" s="218" t="s">
        <v>155</v>
      </c>
      <c r="H504" s="219">
        <v>0.095000000000000001</v>
      </c>
      <c r="I504" s="220"/>
      <c r="J504" s="221">
        <f>ROUND(I504*H504,2)</f>
        <v>0</v>
      </c>
      <c r="K504" s="222"/>
      <c r="L504" s="44"/>
      <c r="M504" s="223" t="s">
        <v>1</v>
      </c>
      <c r="N504" s="224" t="s">
        <v>39</v>
      </c>
      <c r="O504" s="91"/>
      <c r="P504" s="225">
        <f>O504*H504</f>
        <v>0</v>
      </c>
      <c r="Q504" s="225">
        <v>0</v>
      </c>
      <c r="R504" s="225">
        <f>Q504*H504</f>
        <v>0</v>
      </c>
      <c r="S504" s="225">
        <v>0</v>
      </c>
      <c r="T504" s="22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7" t="s">
        <v>266</v>
      </c>
      <c r="AT504" s="227" t="s">
        <v>143</v>
      </c>
      <c r="AU504" s="227" t="s">
        <v>148</v>
      </c>
      <c r="AY504" s="17" t="s">
        <v>140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148</v>
      </c>
      <c r="BK504" s="228">
        <f>ROUND(I504*H504,2)</f>
        <v>0</v>
      </c>
      <c r="BL504" s="17" t="s">
        <v>266</v>
      </c>
      <c r="BM504" s="227" t="s">
        <v>533</v>
      </c>
    </row>
    <row r="505" s="2" customFormat="1" ht="24.15" customHeight="1">
      <c r="A505" s="38"/>
      <c r="B505" s="39"/>
      <c r="C505" s="215" t="s">
        <v>534</v>
      </c>
      <c r="D505" s="215" t="s">
        <v>143</v>
      </c>
      <c r="E505" s="216" t="s">
        <v>535</v>
      </c>
      <c r="F505" s="217" t="s">
        <v>536</v>
      </c>
      <c r="G505" s="218" t="s">
        <v>155</v>
      </c>
      <c r="H505" s="219">
        <v>0.095000000000000001</v>
      </c>
      <c r="I505" s="220"/>
      <c r="J505" s="221">
        <f>ROUND(I505*H505,2)</f>
        <v>0</v>
      </c>
      <c r="K505" s="222"/>
      <c r="L505" s="44"/>
      <c r="M505" s="223" t="s">
        <v>1</v>
      </c>
      <c r="N505" s="224" t="s">
        <v>39</v>
      </c>
      <c r="O505" s="91"/>
      <c r="P505" s="225">
        <f>O505*H505</f>
        <v>0</v>
      </c>
      <c r="Q505" s="225">
        <v>0</v>
      </c>
      <c r="R505" s="225">
        <f>Q505*H505</f>
        <v>0</v>
      </c>
      <c r="S505" s="225">
        <v>0</v>
      </c>
      <c r="T505" s="22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266</v>
      </c>
      <c r="AT505" s="227" t="s">
        <v>143</v>
      </c>
      <c r="AU505" s="227" t="s">
        <v>148</v>
      </c>
      <c r="AY505" s="17" t="s">
        <v>140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148</v>
      </c>
      <c r="BK505" s="228">
        <f>ROUND(I505*H505,2)</f>
        <v>0</v>
      </c>
      <c r="BL505" s="17" t="s">
        <v>266</v>
      </c>
      <c r="BM505" s="227" t="s">
        <v>537</v>
      </c>
    </row>
    <row r="506" s="2" customFormat="1" ht="24.15" customHeight="1">
      <c r="A506" s="38"/>
      <c r="B506" s="39"/>
      <c r="C506" s="215" t="s">
        <v>538</v>
      </c>
      <c r="D506" s="215" t="s">
        <v>143</v>
      </c>
      <c r="E506" s="216" t="s">
        <v>539</v>
      </c>
      <c r="F506" s="217" t="s">
        <v>540</v>
      </c>
      <c r="G506" s="218" t="s">
        <v>155</v>
      </c>
      <c r="H506" s="219">
        <v>0.095000000000000001</v>
      </c>
      <c r="I506" s="220"/>
      <c r="J506" s="221">
        <f>ROUND(I506*H506,2)</f>
        <v>0</v>
      </c>
      <c r="K506" s="222"/>
      <c r="L506" s="44"/>
      <c r="M506" s="223" t="s">
        <v>1</v>
      </c>
      <c r="N506" s="224" t="s">
        <v>39</v>
      </c>
      <c r="O506" s="91"/>
      <c r="P506" s="225">
        <f>O506*H506</f>
        <v>0</v>
      </c>
      <c r="Q506" s="225">
        <v>0</v>
      </c>
      <c r="R506" s="225">
        <f>Q506*H506</f>
        <v>0</v>
      </c>
      <c r="S506" s="225">
        <v>0</v>
      </c>
      <c r="T506" s="226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7" t="s">
        <v>266</v>
      </c>
      <c r="AT506" s="227" t="s">
        <v>143</v>
      </c>
      <c r="AU506" s="227" t="s">
        <v>148</v>
      </c>
      <c r="AY506" s="17" t="s">
        <v>140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7" t="s">
        <v>148</v>
      </c>
      <c r="BK506" s="228">
        <f>ROUND(I506*H506,2)</f>
        <v>0</v>
      </c>
      <c r="BL506" s="17" t="s">
        <v>266</v>
      </c>
      <c r="BM506" s="227" t="s">
        <v>541</v>
      </c>
    </row>
    <row r="507" s="12" customFormat="1" ht="22.8" customHeight="1">
      <c r="A507" s="12"/>
      <c r="B507" s="199"/>
      <c r="C507" s="200"/>
      <c r="D507" s="201" t="s">
        <v>72</v>
      </c>
      <c r="E507" s="213" t="s">
        <v>542</v>
      </c>
      <c r="F507" s="213" t="s">
        <v>543</v>
      </c>
      <c r="G507" s="200"/>
      <c r="H507" s="200"/>
      <c r="I507" s="203"/>
      <c r="J507" s="214">
        <f>BK507</f>
        <v>0</v>
      </c>
      <c r="K507" s="200"/>
      <c r="L507" s="205"/>
      <c r="M507" s="206"/>
      <c r="N507" s="207"/>
      <c r="O507" s="207"/>
      <c r="P507" s="208">
        <f>SUM(P508:P594)</f>
        <v>0</v>
      </c>
      <c r="Q507" s="207"/>
      <c r="R507" s="208">
        <f>SUM(R508:R594)</f>
        <v>0.019970000000000002</v>
      </c>
      <c r="S507" s="207"/>
      <c r="T507" s="209">
        <f>SUM(T508:T594)</f>
        <v>0.034110000000000001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10" t="s">
        <v>148</v>
      </c>
      <c r="AT507" s="211" t="s">
        <v>72</v>
      </c>
      <c r="AU507" s="211" t="s">
        <v>81</v>
      </c>
      <c r="AY507" s="210" t="s">
        <v>140</v>
      </c>
      <c r="BK507" s="212">
        <f>SUM(BK508:BK594)</f>
        <v>0</v>
      </c>
    </row>
    <row r="508" s="2" customFormat="1" ht="16.5" customHeight="1">
      <c r="A508" s="38"/>
      <c r="B508" s="39"/>
      <c r="C508" s="215" t="s">
        <v>544</v>
      </c>
      <c r="D508" s="215" t="s">
        <v>143</v>
      </c>
      <c r="E508" s="216" t="s">
        <v>545</v>
      </c>
      <c r="F508" s="217" t="s">
        <v>546</v>
      </c>
      <c r="G508" s="218" t="s">
        <v>173</v>
      </c>
      <c r="H508" s="219">
        <v>2</v>
      </c>
      <c r="I508" s="220"/>
      <c r="J508" s="221">
        <f>ROUND(I508*H508,2)</f>
        <v>0</v>
      </c>
      <c r="K508" s="222"/>
      <c r="L508" s="44"/>
      <c r="M508" s="223" t="s">
        <v>1</v>
      </c>
      <c r="N508" s="224" t="s">
        <v>39</v>
      </c>
      <c r="O508" s="91"/>
      <c r="P508" s="225">
        <f>O508*H508</f>
        <v>0</v>
      </c>
      <c r="Q508" s="225">
        <v>0</v>
      </c>
      <c r="R508" s="225">
        <f>Q508*H508</f>
        <v>0</v>
      </c>
      <c r="S508" s="225">
        <v>0</v>
      </c>
      <c r="T508" s="22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7" t="s">
        <v>266</v>
      </c>
      <c r="AT508" s="227" t="s">
        <v>143</v>
      </c>
      <c r="AU508" s="227" t="s">
        <v>148</v>
      </c>
      <c r="AY508" s="17" t="s">
        <v>140</v>
      </c>
      <c r="BE508" s="228">
        <f>IF(N508="základní",J508,0)</f>
        <v>0</v>
      </c>
      <c r="BF508" s="228">
        <f>IF(N508="snížená",J508,0)</f>
        <v>0</v>
      </c>
      <c r="BG508" s="228">
        <f>IF(N508="zákl. přenesená",J508,0)</f>
        <v>0</v>
      </c>
      <c r="BH508" s="228">
        <f>IF(N508="sníž. přenesená",J508,0)</f>
        <v>0</v>
      </c>
      <c r="BI508" s="228">
        <f>IF(N508="nulová",J508,0)</f>
        <v>0</v>
      </c>
      <c r="BJ508" s="17" t="s">
        <v>148</v>
      </c>
      <c r="BK508" s="228">
        <f>ROUND(I508*H508,2)</f>
        <v>0</v>
      </c>
      <c r="BL508" s="17" t="s">
        <v>266</v>
      </c>
      <c r="BM508" s="227" t="s">
        <v>547</v>
      </c>
    </row>
    <row r="509" s="13" customFormat="1">
      <c r="A509" s="13"/>
      <c r="B509" s="229"/>
      <c r="C509" s="230"/>
      <c r="D509" s="231" t="s">
        <v>150</v>
      </c>
      <c r="E509" s="232" t="s">
        <v>1</v>
      </c>
      <c r="F509" s="233" t="s">
        <v>548</v>
      </c>
      <c r="G509" s="230"/>
      <c r="H509" s="232" t="s">
        <v>1</v>
      </c>
      <c r="I509" s="234"/>
      <c r="J509" s="230"/>
      <c r="K509" s="230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150</v>
      </c>
      <c r="AU509" s="239" t="s">
        <v>148</v>
      </c>
      <c r="AV509" s="13" t="s">
        <v>81</v>
      </c>
      <c r="AW509" s="13" t="s">
        <v>30</v>
      </c>
      <c r="AX509" s="13" t="s">
        <v>73</v>
      </c>
      <c r="AY509" s="239" t="s">
        <v>140</v>
      </c>
    </row>
    <row r="510" s="14" customFormat="1">
      <c r="A510" s="14"/>
      <c r="B510" s="240"/>
      <c r="C510" s="241"/>
      <c r="D510" s="231" t="s">
        <v>150</v>
      </c>
      <c r="E510" s="242" t="s">
        <v>1</v>
      </c>
      <c r="F510" s="243" t="s">
        <v>81</v>
      </c>
      <c r="G510" s="241"/>
      <c r="H510" s="244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150</v>
      </c>
      <c r="AU510" s="250" t="s">
        <v>148</v>
      </c>
      <c r="AV510" s="14" t="s">
        <v>148</v>
      </c>
      <c r="AW510" s="14" t="s">
        <v>30</v>
      </c>
      <c r="AX510" s="14" t="s">
        <v>73</v>
      </c>
      <c r="AY510" s="250" t="s">
        <v>140</v>
      </c>
    </row>
    <row r="511" s="13" customFormat="1">
      <c r="A511" s="13"/>
      <c r="B511" s="229"/>
      <c r="C511" s="230"/>
      <c r="D511" s="231" t="s">
        <v>150</v>
      </c>
      <c r="E511" s="232" t="s">
        <v>1</v>
      </c>
      <c r="F511" s="233" t="s">
        <v>549</v>
      </c>
      <c r="G511" s="230"/>
      <c r="H511" s="232" t="s">
        <v>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150</v>
      </c>
      <c r="AU511" s="239" t="s">
        <v>148</v>
      </c>
      <c r="AV511" s="13" t="s">
        <v>81</v>
      </c>
      <c r="AW511" s="13" t="s">
        <v>30</v>
      </c>
      <c r="AX511" s="13" t="s">
        <v>73</v>
      </c>
      <c r="AY511" s="239" t="s">
        <v>140</v>
      </c>
    </row>
    <row r="512" s="14" customFormat="1">
      <c r="A512" s="14"/>
      <c r="B512" s="240"/>
      <c r="C512" s="241"/>
      <c r="D512" s="231" t="s">
        <v>150</v>
      </c>
      <c r="E512" s="242" t="s">
        <v>1</v>
      </c>
      <c r="F512" s="243" t="s">
        <v>81</v>
      </c>
      <c r="G512" s="241"/>
      <c r="H512" s="244">
        <v>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150</v>
      </c>
      <c r="AU512" s="250" t="s">
        <v>148</v>
      </c>
      <c r="AV512" s="14" t="s">
        <v>148</v>
      </c>
      <c r="AW512" s="14" t="s">
        <v>30</v>
      </c>
      <c r="AX512" s="14" t="s">
        <v>73</v>
      </c>
      <c r="AY512" s="250" t="s">
        <v>140</v>
      </c>
    </row>
    <row r="513" s="15" customFormat="1">
      <c r="A513" s="15"/>
      <c r="B513" s="262"/>
      <c r="C513" s="263"/>
      <c r="D513" s="231" t="s">
        <v>150</v>
      </c>
      <c r="E513" s="264" t="s">
        <v>1</v>
      </c>
      <c r="F513" s="265" t="s">
        <v>188</v>
      </c>
      <c r="G513" s="263"/>
      <c r="H513" s="266">
        <v>2</v>
      </c>
      <c r="I513" s="267"/>
      <c r="J513" s="263"/>
      <c r="K513" s="263"/>
      <c r="L513" s="268"/>
      <c r="M513" s="269"/>
      <c r="N513" s="270"/>
      <c r="O513" s="270"/>
      <c r="P513" s="270"/>
      <c r="Q513" s="270"/>
      <c r="R513" s="270"/>
      <c r="S513" s="270"/>
      <c r="T513" s="271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2" t="s">
        <v>150</v>
      </c>
      <c r="AU513" s="272" t="s">
        <v>148</v>
      </c>
      <c r="AV513" s="15" t="s">
        <v>147</v>
      </c>
      <c r="AW513" s="15" t="s">
        <v>30</v>
      </c>
      <c r="AX513" s="15" t="s">
        <v>81</v>
      </c>
      <c r="AY513" s="272" t="s">
        <v>140</v>
      </c>
    </row>
    <row r="514" s="2" customFormat="1" ht="16.5" customHeight="1">
      <c r="A514" s="38"/>
      <c r="B514" s="39"/>
      <c r="C514" s="215" t="s">
        <v>550</v>
      </c>
      <c r="D514" s="215" t="s">
        <v>143</v>
      </c>
      <c r="E514" s="216" t="s">
        <v>551</v>
      </c>
      <c r="F514" s="217" t="s">
        <v>552</v>
      </c>
      <c r="G514" s="218" t="s">
        <v>173</v>
      </c>
      <c r="H514" s="219">
        <v>1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</v>
      </c>
      <c r="R514" s="225">
        <f>Q514*H514</f>
        <v>0</v>
      </c>
      <c r="S514" s="225">
        <v>0</v>
      </c>
      <c r="T514" s="22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266</v>
      </c>
      <c r="AT514" s="227" t="s">
        <v>143</v>
      </c>
      <c r="AU514" s="227" t="s">
        <v>148</v>
      </c>
      <c r="AY514" s="17" t="s">
        <v>140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148</v>
      </c>
      <c r="BK514" s="228">
        <f>ROUND(I514*H514,2)</f>
        <v>0</v>
      </c>
      <c r="BL514" s="17" t="s">
        <v>266</v>
      </c>
      <c r="BM514" s="227" t="s">
        <v>553</v>
      </c>
    </row>
    <row r="515" s="13" customFormat="1">
      <c r="A515" s="13"/>
      <c r="B515" s="229"/>
      <c r="C515" s="230"/>
      <c r="D515" s="231" t="s">
        <v>150</v>
      </c>
      <c r="E515" s="232" t="s">
        <v>1</v>
      </c>
      <c r="F515" s="233" t="s">
        <v>554</v>
      </c>
      <c r="G515" s="230"/>
      <c r="H515" s="232" t="s">
        <v>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150</v>
      </c>
      <c r="AU515" s="239" t="s">
        <v>148</v>
      </c>
      <c r="AV515" s="13" t="s">
        <v>81</v>
      </c>
      <c r="AW515" s="13" t="s">
        <v>30</v>
      </c>
      <c r="AX515" s="13" t="s">
        <v>73</v>
      </c>
      <c r="AY515" s="239" t="s">
        <v>140</v>
      </c>
    </row>
    <row r="516" s="14" customFormat="1">
      <c r="A516" s="14"/>
      <c r="B516" s="240"/>
      <c r="C516" s="241"/>
      <c r="D516" s="231" t="s">
        <v>150</v>
      </c>
      <c r="E516" s="242" t="s">
        <v>1</v>
      </c>
      <c r="F516" s="243" t="s">
        <v>81</v>
      </c>
      <c r="G516" s="241"/>
      <c r="H516" s="244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150</v>
      </c>
      <c r="AU516" s="250" t="s">
        <v>148</v>
      </c>
      <c r="AV516" s="14" t="s">
        <v>148</v>
      </c>
      <c r="AW516" s="14" t="s">
        <v>30</v>
      </c>
      <c r="AX516" s="14" t="s">
        <v>73</v>
      </c>
      <c r="AY516" s="250" t="s">
        <v>140</v>
      </c>
    </row>
    <row r="517" s="15" customFormat="1">
      <c r="A517" s="15"/>
      <c r="B517" s="262"/>
      <c r="C517" s="263"/>
      <c r="D517" s="231" t="s">
        <v>150</v>
      </c>
      <c r="E517" s="264" t="s">
        <v>1</v>
      </c>
      <c r="F517" s="265" t="s">
        <v>188</v>
      </c>
      <c r="G517" s="263"/>
      <c r="H517" s="266">
        <v>1</v>
      </c>
      <c r="I517" s="267"/>
      <c r="J517" s="263"/>
      <c r="K517" s="263"/>
      <c r="L517" s="268"/>
      <c r="M517" s="269"/>
      <c r="N517" s="270"/>
      <c r="O517" s="270"/>
      <c r="P517" s="270"/>
      <c r="Q517" s="270"/>
      <c r="R517" s="270"/>
      <c r="S517" s="270"/>
      <c r="T517" s="271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2" t="s">
        <v>150</v>
      </c>
      <c r="AU517" s="272" t="s">
        <v>148</v>
      </c>
      <c r="AV517" s="15" t="s">
        <v>147</v>
      </c>
      <c r="AW517" s="15" t="s">
        <v>30</v>
      </c>
      <c r="AX517" s="15" t="s">
        <v>81</v>
      </c>
      <c r="AY517" s="272" t="s">
        <v>140</v>
      </c>
    </row>
    <row r="518" s="2" customFormat="1" ht="16.5" customHeight="1">
      <c r="A518" s="38"/>
      <c r="B518" s="39"/>
      <c r="C518" s="215" t="s">
        <v>555</v>
      </c>
      <c r="D518" s="215" t="s">
        <v>143</v>
      </c>
      <c r="E518" s="216" t="s">
        <v>556</v>
      </c>
      <c r="F518" s="217" t="s">
        <v>557</v>
      </c>
      <c r="G518" s="218" t="s">
        <v>173</v>
      </c>
      <c r="H518" s="219">
        <v>1</v>
      </c>
      <c r="I518" s="220"/>
      <c r="J518" s="221">
        <f>ROUND(I518*H518,2)</f>
        <v>0</v>
      </c>
      <c r="K518" s="222"/>
      <c r="L518" s="44"/>
      <c r="M518" s="223" t="s">
        <v>1</v>
      </c>
      <c r="N518" s="224" t="s">
        <v>39</v>
      </c>
      <c r="O518" s="91"/>
      <c r="P518" s="225">
        <f>O518*H518</f>
        <v>0</v>
      </c>
      <c r="Q518" s="225">
        <v>0</v>
      </c>
      <c r="R518" s="225">
        <f>Q518*H518</f>
        <v>0</v>
      </c>
      <c r="S518" s="225">
        <v>0</v>
      </c>
      <c r="T518" s="226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7" t="s">
        <v>266</v>
      </c>
      <c r="AT518" s="227" t="s">
        <v>143</v>
      </c>
      <c r="AU518" s="227" t="s">
        <v>148</v>
      </c>
      <c r="AY518" s="17" t="s">
        <v>140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7" t="s">
        <v>148</v>
      </c>
      <c r="BK518" s="228">
        <f>ROUND(I518*H518,2)</f>
        <v>0</v>
      </c>
      <c r="BL518" s="17" t="s">
        <v>266</v>
      </c>
      <c r="BM518" s="227" t="s">
        <v>558</v>
      </c>
    </row>
    <row r="519" s="13" customFormat="1">
      <c r="A519" s="13"/>
      <c r="B519" s="229"/>
      <c r="C519" s="230"/>
      <c r="D519" s="231" t="s">
        <v>150</v>
      </c>
      <c r="E519" s="232" t="s">
        <v>1</v>
      </c>
      <c r="F519" s="233" t="s">
        <v>219</v>
      </c>
      <c r="G519" s="230"/>
      <c r="H519" s="232" t="s">
        <v>1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150</v>
      </c>
      <c r="AU519" s="239" t="s">
        <v>148</v>
      </c>
      <c r="AV519" s="13" t="s">
        <v>81</v>
      </c>
      <c r="AW519" s="13" t="s">
        <v>30</v>
      </c>
      <c r="AX519" s="13" t="s">
        <v>73</v>
      </c>
      <c r="AY519" s="239" t="s">
        <v>140</v>
      </c>
    </row>
    <row r="520" s="14" customFormat="1">
      <c r="A520" s="14"/>
      <c r="B520" s="240"/>
      <c r="C520" s="241"/>
      <c r="D520" s="231" t="s">
        <v>150</v>
      </c>
      <c r="E520" s="242" t="s">
        <v>1</v>
      </c>
      <c r="F520" s="243" t="s">
        <v>81</v>
      </c>
      <c r="G520" s="241"/>
      <c r="H520" s="244">
        <v>1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150</v>
      </c>
      <c r="AU520" s="250" t="s">
        <v>148</v>
      </c>
      <c r="AV520" s="14" t="s">
        <v>148</v>
      </c>
      <c r="AW520" s="14" t="s">
        <v>30</v>
      </c>
      <c r="AX520" s="14" t="s">
        <v>81</v>
      </c>
      <c r="AY520" s="250" t="s">
        <v>140</v>
      </c>
    </row>
    <row r="521" s="2" customFormat="1" ht="16.5" customHeight="1">
      <c r="A521" s="38"/>
      <c r="B521" s="39"/>
      <c r="C521" s="215" t="s">
        <v>559</v>
      </c>
      <c r="D521" s="215" t="s">
        <v>143</v>
      </c>
      <c r="E521" s="216" t="s">
        <v>560</v>
      </c>
      <c r="F521" s="217" t="s">
        <v>561</v>
      </c>
      <c r="G521" s="218" t="s">
        <v>197</v>
      </c>
      <c r="H521" s="219">
        <v>9.5</v>
      </c>
      <c r="I521" s="220"/>
      <c r="J521" s="221">
        <f>ROUND(I521*H521,2)</f>
        <v>0</v>
      </c>
      <c r="K521" s="222"/>
      <c r="L521" s="44"/>
      <c r="M521" s="223" t="s">
        <v>1</v>
      </c>
      <c r="N521" s="224" t="s">
        <v>39</v>
      </c>
      <c r="O521" s="91"/>
      <c r="P521" s="225">
        <f>O521*H521</f>
        <v>0</v>
      </c>
      <c r="Q521" s="225">
        <v>0</v>
      </c>
      <c r="R521" s="225">
        <f>Q521*H521</f>
        <v>0</v>
      </c>
      <c r="S521" s="225">
        <v>0.0020999999999999999</v>
      </c>
      <c r="T521" s="226">
        <f>S521*H521</f>
        <v>0.019949999999999999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7" t="s">
        <v>266</v>
      </c>
      <c r="AT521" s="227" t="s">
        <v>143</v>
      </c>
      <c r="AU521" s="227" t="s">
        <v>148</v>
      </c>
      <c r="AY521" s="17" t="s">
        <v>140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7" t="s">
        <v>148</v>
      </c>
      <c r="BK521" s="228">
        <f>ROUND(I521*H521,2)</f>
        <v>0</v>
      </c>
      <c r="BL521" s="17" t="s">
        <v>266</v>
      </c>
      <c r="BM521" s="227" t="s">
        <v>562</v>
      </c>
    </row>
    <row r="522" s="13" customFormat="1">
      <c r="A522" s="13"/>
      <c r="B522" s="229"/>
      <c r="C522" s="230"/>
      <c r="D522" s="231" t="s">
        <v>150</v>
      </c>
      <c r="E522" s="232" t="s">
        <v>1</v>
      </c>
      <c r="F522" s="233" t="s">
        <v>221</v>
      </c>
      <c r="G522" s="230"/>
      <c r="H522" s="232" t="s">
        <v>1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150</v>
      </c>
      <c r="AU522" s="239" t="s">
        <v>148</v>
      </c>
      <c r="AV522" s="13" t="s">
        <v>81</v>
      </c>
      <c r="AW522" s="13" t="s">
        <v>30</v>
      </c>
      <c r="AX522" s="13" t="s">
        <v>73</v>
      </c>
      <c r="AY522" s="239" t="s">
        <v>140</v>
      </c>
    </row>
    <row r="523" s="14" customFormat="1">
      <c r="A523" s="14"/>
      <c r="B523" s="240"/>
      <c r="C523" s="241"/>
      <c r="D523" s="231" t="s">
        <v>150</v>
      </c>
      <c r="E523" s="242" t="s">
        <v>1</v>
      </c>
      <c r="F523" s="243" t="s">
        <v>176</v>
      </c>
      <c r="G523" s="241"/>
      <c r="H523" s="244">
        <v>6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150</v>
      </c>
      <c r="AU523" s="250" t="s">
        <v>148</v>
      </c>
      <c r="AV523" s="14" t="s">
        <v>148</v>
      </c>
      <c r="AW523" s="14" t="s">
        <v>30</v>
      </c>
      <c r="AX523" s="14" t="s">
        <v>73</v>
      </c>
      <c r="AY523" s="250" t="s">
        <v>140</v>
      </c>
    </row>
    <row r="524" s="13" customFormat="1">
      <c r="A524" s="13"/>
      <c r="B524" s="229"/>
      <c r="C524" s="230"/>
      <c r="D524" s="231" t="s">
        <v>150</v>
      </c>
      <c r="E524" s="232" t="s">
        <v>1</v>
      </c>
      <c r="F524" s="233" t="s">
        <v>563</v>
      </c>
      <c r="G524" s="230"/>
      <c r="H524" s="232" t="s">
        <v>1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9" t="s">
        <v>150</v>
      </c>
      <c r="AU524" s="239" t="s">
        <v>148</v>
      </c>
      <c r="AV524" s="13" t="s">
        <v>81</v>
      </c>
      <c r="AW524" s="13" t="s">
        <v>30</v>
      </c>
      <c r="AX524" s="13" t="s">
        <v>73</v>
      </c>
      <c r="AY524" s="239" t="s">
        <v>140</v>
      </c>
    </row>
    <row r="525" s="14" customFormat="1">
      <c r="A525" s="14"/>
      <c r="B525" s="240"/>
      <c r="C525" s="241"/>
      <c r="D525" s="231" t="s">
        <v>150</v>
      </c>
      <c r="E525" s="242" t="s">
        <v>1</v>
      </c>
      <c r="F525" s="243" t="s">
        <v>564</v>
      </c>
      <c r="G525" s="241"/>
      <c r="H525" s="244">
        <v>3.5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0" t="s">
        <v>150</v>
      </c>
      <c r="AU525" s="250" t="s">
        <v>148</v>
      </c>
      <c r="AV525" s="14" t="s">
        <v>148</v>
      </c>
      <c r="AW525" s="14" t="s">
        <v>30</v>
      </c>
      <c r="AX525" s="14" t="s">
        <v>73</v>
      </c>
      <c r="AY525" s="250" t="s">
        <v>140</v>
      </c>
    </row>
    <row r="526" s="15" customFormat="1">
      <c r="A526" s="15"/>
      <c r="B526" s="262"/>
      <c r="C526" s="263"/>
      <c r="D526" s="231" t="s">
        <v>150</v>
      </c>
      <c r="E526" s="264" t="s">
        <v>1</v>
      </c>
      <c r="F526" s="265" t="s">
        <v>188</v>
      </c>
      <c r="G526" s="263"/>
      <c r="H526" s="266">
        <v>9.5</v>
      </c>
      <c r="I526" s="267"/>
      <c r="J526" s="263"/>
      <c r="K526" s="263"/>
      <c r="L526" s="268"/>
      <c r="M526" s="269"/>
      <c r="N526" s="270"/>
      <c r="O526" s="270"/>
      <c r="P526" s="270"/>
      <c r="Q526" s="270"/>
      <c r="R526" s="270"/>
      <c r="S526" s="270"/>
      <c r="T526" s="271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2" t="s">
        <v>150</v>
      </c>
      <c r="AU526" s="272" t="s">
        <v>148</v>
      </c>
      <c r="AV526" s="15" t="s">
        <v>147</v>
      </c>
      <c r="AW526" s="15" t="s">
        <v>30</v>
      </c>
      <c r="AX526" s="15" t="s">
        <v>81</v>
      </c>
      <c r="AY526" s="272" t="s">
        <v>140</v>
      </c>
    </row>
    <row r="527" s="2" customFormat="1" ht="16.5" customHeight="1">
      <c r="A527" s="38"/>
      <c r="B527" s="39"/>
      <c r="C527" s="215" t="s">
        <v>565</v>
      </c>
      <c r="D527" s="215" t="s">
        <v>143</v>
      </c>
      <c r="E527" s="216" t="s">
        <v>566</v>
      </c>
      <c r="F527" s="217" t="s">
        <v>567</v>
      </c>
      <c r="G527" s="218" t="s">
        <v>197</v>
      </c>
      <c r="H527" s="219">
        <v>1</v>
      </c>
      <c r="I527" s="220"/>
      <c r="J527" s="221">
        <f>ROUND(I527*H527,2)</f>
        <v>0</v>
      </c>
      <c r="K527" s="222"/>
      <c r="L527" s="44"/>
      <c r="M527" s="223" t="s">
        <v>1</v>
      </c>
      <c r="N527" s="224" t="s">
        <v>39</v>
      </c>
      <c r="O527" s="91"/>
      <c r="P527" s="225">
        <f>O527*H527</f>
        <v>0</v>
      </c>
      <c r="Q527" s="225">
        <v>0</v>
      </c>
      <c r="R527" s="225">
        <f>Q527*H527</f>
        <v>0</v>
      </c>
      <c r="S527" s="225">
        <v>0.00198</v>
      </c>
      <c r="T527" s="226">
        <f>S527*H527</f>
        <v>0.00198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7" t="s">
        <v>266</v>
      </c>
      <c r="AT527" s="227" t="s">
        <v>143</v>
      </c>
      <c r="AU527" s="227" t="s">
        <v>148</v>
      </c>
      <c r="AY527" s="17" t="s">
        <v>140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148</v>
      </c>
      <c r="BK527" s="228">
        <f>ROUND(I527*H527,2)</f>
        <v>0</v>
      </c>
      <c r="BL527" s="17" t="s">
        <v>266</v>
      </c>
      <c r="BM527" s="227" t="s">
        <v>568</v>
      </c>
    </row>
    <row r="528" s="13" customFormat="1">
      <c r="A528" s="13"/>
      <c r="B528" s="229"/>
      <c r="C528" s="230"/>
      <c r="D528" s="231" t="s">
        <v>150</v>
      </c>
      <c r="E528" s="232" t="s">
        <v>1</v>
      </c>
      <c r="F528" s="233" t="s">
        <v>219</v>
      </c>
      <c r="G528" s="230"/>
      <c r="H528" s="232" t="s">
        <v>1</v>
      </c>
      <c r="I528" s="234"/>
      <c r="J528" s="230"/>
      <c r="K528" s="230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150</v>
      </c>
      <c r="AU528" s="239" t="s">
        <v>148</v>
      </c>
      <c r="AV528" s="13" t="s">
        <v>81</v>
      </c>
      <c r="AW528" s="13" t="s">
        <v>30</v>
      </c>
      <c r="AX528" s="13" t="s">
        <v>73</v>
      </c>
      <c r="AY528" s="239" t="s">
        <v>140</v>
      </c>
    </row>
    <row r="529" s="14" customFormat="1">
      <c r="A529" s="14"/>
      <c r="B529" s="240"/>
      <c r="C529" s="241"/>
      <c r="D529" s="231" t="s">
        <v>150</v>
      </c>
      <c r="E529" s="242" t="s">
        <v>1</v>
      </c>
      <c r="F529" s="243" t="s">
        <v>81</v>
      </c>
      <c r="G529" s="241"/>
      <c r="H529" s="244">
        <v>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150</v>
      </c>
      <c r="AU529" s="250" t="s">
        <v>148</v>
      </c>
      <c r="AV529" s="14" t="s">
        <v>148</v>
      </c>
      <c r="AW529" s="14" t="s">
        <v>30</v>
      </c>
      <c r="AX529" s="14" t="s">
        <v>81</v>
      </c>
      <c r="AY529" s="250" t="s">
        <v>140</v>
      </c>
    </row>
    <row r="530" s="2" customFormat="1" ht="16.5" customHeight="1">
      <c r="A530" s="38"/>
      <c r="B530" s="39"/>
      <c r="C530" s="215" t="s">
        <v>569</v>
      </c>
      <c r="D530" s="215" t="s">
        <v>143</v>
      </c>
      <c r="E530" s="216" t="s">
        <v>570</v>
      </c>
      <c r="F530" s="217" t="s">
        <v>571</v>
      </c>
      <c r="G530" s="218" t="s">
        <v>173</v>
      </c>
      <c r="H530" s="219">
        <v>2</v>
      </c>
      <c r="I530" s="220"/>
      <c r="J530" s="221">
        <f>ROUND(I530*H530,2)</f>
        <v>0</v>
      </c>
      <c r="K530" s="222"/>
      <c r="L530" s="44"/>
      <c r="M530" s="223" t="s">
        <v>1</v>
      </c>
      <c r="N530" s="224" t="s">
        <v>39</v>
      </c>
      <c r="O530" s="91"/>
      <c r="P530" s="225">
        <f>O530*H530</f>
        <v>0</v>
      </c>
      <c r="Q530" s="225">
        <v>0.0017899999999999999</v>
      </c>
      <c r="R530" s="225">
        <f>Q530*H530</f>
        <v>0.0035799999999999998</v>
      </c>
      <c r="S530" s="225">
        <v>0</v>
      </c>
      <c r="T530" s="22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7" t="s">
        <v>266</v>
      </c>
      <c r="AT530" s="227" t="s">
        <v>143</v>
      </c>
      <c r="AU530" s="227" t="s">
        <v>148</v>
      </c>
      <c r="AY530" s="17" t="s">
        <v>140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7" t="s">
        <v>148</v>
      </c>
      <c r="BK530" s="228">
        <f>ROUND(I530*H530,2)</f>
        <v>0</v>
      </c>
      <c r="BL530" s="17" t="s">
        <v>266</v>
      </c>
      <c r="BM530" s="227" t="s">
        <v>572</v>
      </c>
    </row>
    <row r="531" s="14" customFormat="1">
      <c r="A531" s="14"/>
      <c r="B531" s="240"/>
      <c r="C531" s="241"/>
      <c r="D531" s="231" t="s">
        <v>150</v>
      </c>
      <c r="E531" s="242" t="s">
        <v>1</v>
      </c>
      <c r="F531" s="243" t="s">
        <v>573</v>
      </c>
      <c r="G531" s="241"/>
      <c r="H531" s="244">
        <v>2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150</v>
      </c>
      <c r="AU531" s="250" t="s">
        <v>148</v>
      </c>
      <c r="AV531" s="14" t="s">
        <v>148</v>
      </c>
      <c r="AW531" s="14" t="s">
        <v>30</v>
      </c>
      <c r="AX531" s="14" t="s">
        <v>81</v>
      </c>
      <c r="AY531" s="250" t="s">
        <v>140</v>
      </c>
    </row>
    <row r="532" s="2" customFormat="1" ht="16.5" customHeight="1">
      <c r="A532" s="38"/>
      <c r="B532" s="39"/>
      <c r="C532" s="215" t="s">
        <v>574</v>
      </c>
      <c r="D532" s="215" t="s">
        <v>143</v>
      </c>
      <c r="E532" s="216" t="s">
        <v>575</v>
      </c>
      <c r="F532" s="217" t="s">
        <v>576</v>
      </c>
      <c r="G532" s="218" t="s">
        <v>173</v>
      </c>
      <c r="H532" s="219">
        <v>1</v>
      </c>
      <c r="I532" s="220"/>
      <c r="J532" s="221">
        <f>ROUND(I532*H532,2)</f>
        <v>0</v>
      </c>
      <c r="K532" s="222"/>
      <c r="L532" s="44"/>
      <c r="M532" s="223" t="s">
        <v>1</v>
      </c>
      <c r="N532" s="224" t="s">
        <v>39</v>
      </c>
      <c r="O532" s="91"/>
      <c r="P532" s="225">
        <f>O532*H532</f>
        <v>0</v>
      </c>
      <c r="Q532" s="225">
        <v>0.00051999999999999995</v>
      </c>
      <c r="R532" s="225">
        <f>Q532*H532</f>
        <v>0.00051999999999999995</v>
      </c>
      <c r="S532" s="225">
        <v>0</v>
      </c>
      <c r="T532" s="22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266</v>
      </c>
      <c r="AT532" s="227" t="s">
        <v>143</v>
      </c>
      <c r="AU532" s="227" t="s">
        <v>148</v>
      </c>
      <c r="AY532" s="17" t="s">
        <v>140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148</v>
      </c>
      <c r="BK532" s="228">
        <f>ROUND(I532*H532,2)</f>
        <v>0</v>
      </c>
      <c r="BL532" s="17" t="s">
        <v>266</v>
      </c>
      <c r="BM532" s="227" t="s">
        <v>577</v>
      </c>
    </row>
    <row r="533" s="14" customFormat="1">
      <c r="A533" s="14"/>
      <c r="B533" s="240"/>
      <c r="C533" s="241"/>
      <c r="D533" s="231" t="s">
        <v>150</v>
      </c>
      <c r="E533" s="242" t="s">
        <v>1</v>
      </c>
      <c r="F533" s="243" t="s">
        <v>81</v>
      </c>
      <c r="G533" s="241"/>
      <c r="H533" s="244">
        <v>1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150</v>
      </c>
      <c r="AU533" s="250" t="s">
        <v>148</v>
      </c>
      <c r="AV533" s="14" t="s">
        <v>148</v>
      </c>
      <c r="AW533" s="14" t="s">
        <v>30</v>
      </c>
      <c r="AX533" s="14" t="s">
        <v>81</v>
      </c>
      <c r="AY533" s="250" t="s">
        <v>140</v>
      </c>
    </row>
    <row r="534" s="2" customFormat="1" ht="16.5" customHeight="1">
      <c r="A534" s="38"/>
      <c r="B534" s="39"/>
      <c r="C534" s="215" t="s">
        <v>578</v>
      </c>
      <c r="D534" s="215" t="s">
        <v>143</v>
      </c>
      <c r="E534" s="216" t="s">
        <v>579</v>
      </c>
      <c r="F534" s="217" t="s">
        <v>580</v>
      </c>
      <c r="G534" s="218" t="s">
        <v>173</v>
      </c>
      <c r="H534" s="219">
        <v>1</v>
      </c>
      <c r="I534" s="220"/>
      <c r="J534" s="221">
        <f>ROUND(I534*H534,2)</f>
        <v>0</v>
      </c>
      <c r="K534" s="222"/>
      <c r="L534" s="44"/>
      <c r="M534" s="223" t="s">
        <v>1</v>
      </c>
      <c r="N534" s="224" t="s">
        <v>39</v>
      </c>
      <c r="O534" s="91"/>
      <c r="P534" s="225">
        <f>O534*H534</f>
        <v>0</v>
      </c>
      <c r="Q534" s="225">
        <v>0.001</v>
      </c>
      <c r="R534" s="225">
        <f>Q534*H534</f>
        <v>0.001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266</v>
      </c>
      <c r="AT534" s="227" t="s">
        <v>143</v>
      </c>
      <c r="AU534" s="227" t="s">
        <v>148</v>
      </c>
      <c r="AY534" s="17" t="s">
        <v>140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148</v>
      </c>
      <c r="BK534" s="228">
        <f>ROUND(I534*H534,2)</f>
        <v>0</v>
      </c>
      <c r="BL534" s="17" t="s">
        <v>266</v>
      </c>
      <c r="BM534" s="227" t="s">
        <v>581</v>
      </c>
    </row>
    <row r="535" s="14" customFormat="1">
      <c r="A535" s="14"/>
      <c r="B535" s="240"/>
      <c r="C535" s="241"/>
      <c r="D535" s="231" t="s">
        <v>150</v>
      </c>
      <c r="E535" s="242" t="s">
        <v>1</v>
      </c>
      <c r="F535" s="243" t="s">
        <v>81</v>
      </c>
      <c r="G535" s="241"/>
      <c r="H535" s="244">
        <v>1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150</v>
      </c>
      <c r="AU535" s="250" t="s">
        <v>148</v>
      </c>
      <c r="AV535" s="14" t="s">
        <v>148</v>
      </c>
      <c r="AW535" s="14" t="s">
        <v>30</v>
      </c>
      <c r="AX535" s="14" t="s">
        <v>81</v>
      </c>
      <c r="AY535" s="250" t="s">
        <v>140</v>
      </c>
    </row>
    <row r="536" s="2" customFormat="1" ht="16.5" customHeight="1">
      <c r="A536" s="38"/>
      <c r="B536" s="39"/>
      <c r="C536" s="215" t="s">
        <v>582</v>
      </c>
      <c r="D536" s="215" t="s">
        <v>143</v>
      </c>
      <c r="E536" s="216" t="s">
        <v>583</v>
      </c>
      <c r="F536" s="217" t="s">
        <v>584</v>
      </c>
      <c r="G536" s="218" t="s">
        <v>197</v>
      </c>
      <c r="H536" s="219">
        <v>2.5</v>
      </c>
      <c r="I536" s="220"/>
      <c r="J536" s="221">
        <f>ROUND(I536*H536,2)</f>
        <v>0</v>
      </c>
      <c r="K536" s="222"/>
      <c r="L536" s="44"/>
      <c r="M536" s="223" t="s">
        <v>1</v>
      </c>
      <c r="N536" s="224" t="s">
        <v>39</v>
      </c>
      <c r="O536" s="91"/>
      <c r="P536" s="225">
        <f>O536*H536</f>
        <v>0</v>
      </c>
      <c r="Q536" s="225">
        <v>0.00040999999999999999</v>
      </c>
      <c r="R536" s="225">
        <f>Q536*H536</f>
        <v>0.0010249999999999999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266</v>
      </c>
      <c r="AT536" s="227" t="s">
        <v>143</v>
      </c>
      <c r="AU536" s="227" t="s">
        <v>148</v>
      </c>
      <c r="AY536" s="17" t="s">
        <v>140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148</v>
      </c>
      <c r="BK536" s="228">
        <f>ROUND(I536*H536,2)</f>
        <v>0</v>
      </c>
      <c r="BL536" s="17" t="s">
        <v>266</v>
      </c>
      <c r="BM536" s="227" t="s">
        <v>585</v>
      </c>
    </row>
    <row r="537" s="13" customFormat="1">
      <c r="A537" s="13"/>
      <c r="B537" s="229"/>
      <c r="C537" s="230"/>
      <c r="D537" s="231" t="s">
        <v>150</v>
      </c>
      <c r="E537" s="232" t="s">
        <v>1</v>
      </c>
      <c r="F537" s="233" t="s">
        <v>586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150</v>
      </c>
      <c r="AU537" s="239" t="s">
        <v>148</v>
      </c>
      <c r="AV537" s="13" t="s">
        <v>81</v>
      </c>
      <c r="AW537" s="13" t="s">
        <v>30</v>
      </c>
      <c r="AX537" s="13" t="s">
        <v>73</v>
      </c>
      <c r="AY537" s="239" t="s">
        <v>140</v>
      </c>
    </row>
    <row r="538" s="14" customFormat="1">
      <c r="A538" s="14"/>
      <c r="B538" s="240"/>
      <c r="C538" s="241"/>
      <c r="D538" s="231" t="s">
        <v>150</v>
      </c>
      <c r="E538" s="242" t="s">
        <v>1</v>
      </c>
      <c r="F538" s="243" t="s">
        <v>391</v>
      </c>
      <c r="G538" s="241"/>
      <c r="H538" s="244">
        <v>2.5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150</v>
      </c>
      <c r="AU538" s="250" t="s">
        <v>148</v>
      </c>
      <c r="AV538" s="14" t="s">
        <v>148</v>
      </c>
      <c r="AW538" s="14" t="s">
        <v>30</v>
      </c>
      <c r="AX538" s="14" t="s">
        <v>73</v>
      </c>
      <c r="AY538" s="250" t="s">
        <v>140</v>
      </c>
    </row>
    <row r="539" s="15" customFormat="1">
      <c r="A539" s="15"/>
      <c r="B539" s="262"/>
      <c r="C539" s="263"/>
      <c r="D539" s="231" t="s">
        <v>150</v>
      </c>
      <c r="E539" s="264" t="s">
        <v>1</v>
      </c>
      <c r="F539" s="265" t="s">
        <v>188</v>
      </c>
      <c r="G539" s="263"/>
      <c r="H539" s="266">
        <v>2.5</v>
      </c>
      <c r="I539" s="267"/>
      <c r="J539" s="263"/>
      <c r="K539" s="263"/>
      <c r="L539" s="268"/>
      <c r="M539" s="269"/>
      <c r="N539" s="270"/>
      <c r="O539" s="270"/>
      <c r="P539" s="270"/>
      <c r="Q539" s="270"/>
      <c r="R539" s="270"/>
      <c r="S539" s="270"/>
      <c r="T539" s="271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2" t="s">
        <v>150</v>
      </c>
      <c r="AU539" s="272" t="s">
        <v>148</v>
      </c>
      <c r="AV539" s="15" t="s">
        <v>147</v>
      </c>
      <c r="AW539" s="15" t="s">
        <v>30</v>
      </c>
      <c r="AX539" s="15" t="s">
        <v>81</v>
      </c>
      <c r="AY539" s="272" t="s">
        <v>140</v>
      </c>
    </row>
    <row r="540" s="2" customFormat="1" ht="16.5" customHeight="1">
      <c r="A540" s="38"/>
      <c r="B540" s="39"/>
      <c r="C540" s="215" t="s">
        <v>587</v>
      </c>
      <c r="D540" s="215" t="s">
        <v>143</v>
      </c>
      <c r="E540" s="216" t="s">
        <v>588</v>
      </c>
      <c r="F540" s="217" t="s">
        <v>589</v>
      </c>
      <c r="G540" s="218" t="s">
        <v>197</v>
      </c>
      <c r="H540" s="219">
        <v>7.5</v>
      </c>
      <c r="I540" s="220"/>
      <c r="J540" s="221">
        <f>ROUND(I540*H540,2)</f>
        <v>0</v>
      </c>
      <c r="K540" s="222"/>
      <c r="L540" s="44"/>
      <c r="M540" s="223" t="s">
        <v>1</v>
      </c>
      <c r="N540" s="224" t="s">
        <v>39</v>
      </c>
      <c r="O540" s="91"/>
      <c r="P540" s="225">
        <f>O540*H540</f>
        <v>0</v>
      </c>
      <c r="Q540" s="225">
        <v>0.00048000000000000001</v>
      </c>
      <c r="R540" s="225">
        <f>Q540*H540</f>
        <v>0.0035999999999999999</v>
      </c>
      <c r="S540" s="225">
        <v>0</v>
      </c>
      <c r="T540" s="22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266</v>
      </c>
      <c r="AT540" s="227" t="s">
        <v>143</v>
      </c>
      <c r="AU540" s="227" t="s">
        <v>148</v>
      </c>
      <c r="AY540" s="17" t="s">
        <v>140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148</v>
      </c>
      <c r="BK540" s="228">
        <f>ROUND(I540*H540,2)</f>
        <v>0</v>
      </c>
      <c r="BL540" s="17" t="s">
        <v>266</v>
      </c>
      <c r="BM540" s="227" t="s">
        <v>590</v>
      </c>
    </row>
    <row r="541" s="13" customFormat="1">
      <c r="A541" s="13"/>
      <c r="B541" s="229"/>
      <c r="C541" s="230"/>
      <c r="D541" s="231" t="s">
        <v>150</v>
      </c>
      <c r="E541" s="232" t="s">
        <v>1</v>
      </c>
      <c r="F541" s="233" t="s">
        <v>398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150</v>
      </c>
      <c r="AU541" s="239" t="s">
        <v>148</v>
      </c>
      <c r="AV541" s="13" t="s">
        <v>81</v>
      </c>
      <c r="AW541" s="13" t="s">
        <v>30</v>
      </c>
      <c r="AX541" s="13" t="s">
        <v>73</v>
      </c>
      <c r="AY541" s="239" t="s">
        <v>140</v>
      </c>
    </row>
    <row r="542" s="14" customFormat="1">
      <c r="A542" s="14"/>
      <c r="B542" s="240"/>
      <c r="C542" s="241"/>
      <c r="D542" s="231" t="s">
        <v>150</v>
      </c>
      <c r="E542" s="242" t="s">
        <v>1</v>
      </c>
      <c r="F542" s="243" t="s">
        <v>170</v>
      </c>
      <c r="G542" s="241"/>
      <c r="H542" s="244">
        <v>5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150</v>
      </c>
      <c r="AU542" s="250" t="s">
        <v>148</v>
      </c>
      <c r="AV542" s="14" t="s">
        <v>148</v>
      </c>
      <c r="AW542" s="14" t="s">
        <v>30</v>
      </c>
      <c r="AX542" s="14" t="s">
        <v>73</v>
      </c>
      <c r="AY542" s="250" t="s">
        <v>140</v>
      </c>
    </row>
    <row r="543" s="13" customFormat="1">
      <c r="A543" s="13"/>
      <c r="B543" s="229"/>
      <c r="C543" s="230"/>
      <c r="D543" s="231" t="s">
        <v>150</v>
      </c>
      <c r="E543" s="232" t="s">
        <v>1</v>
      </c>
      <c r="F543" s="233" t="s">
        <v>399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150</v>
      </c>
      <c r="AU543" s="239" t="s">
        <v>148</v>
      </c>
      <c r="AV543" s="13" t="s">
        <v>81</v>
      </c>
      <c r="AW543" s="13" t="s">
        <v>30</v>
      </c>
      <c r="AX543" s="13" t="s">
        <v>73</v>
      </c>
      <c r="AY543" s="239" t="s">
        <v>140</v>
      </c>
    </row>
    <row r="544" s="14" customFormat="1">
      <c r="A544" s="14"/>
      <c r="B544" s="240"/>
      <c r="C544" s="241"/>
      <c r="D544" s="231" t="s">
        <v>150</v>
      </c>
      <c r="E544" s="242" t="s">
        <v>1</v>
      </c>
      <c r="F544" s="243" t="s">
        <v>391</v>
      </c>
      <c r="G544" s="241"/>
      <c r="H544" s="244">
        <v>2.5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150</v>
      </c>
      <c r="AU544" s="250" t="s">
        <v>148</v>
      </c>
      <c r="AV544" s="14" t="s">
        <v>148</v>
      </c>
      <c r="AW544" s="14" t="s">
        <v>30</v>
      </c>
      <c r="AX544" s="14" t="s">
        <v>73</v>
      </c>
      <c r="AY544" s="250" t="s">
        <v>140</v>
      </c>
    </row>
    <row r="545" s="15" customFormat="1">
      <c r="A545" s="15"/>
      <c r="B545" s="262"/>
      <c r="C545" s="263"/>
      <c r="D545" s="231" t="s">
        <v>150</v>
      </c>
      <c r="E545" s="264" t="s">
        <v>1</v>
      </c>
      <c r="F545" s="265" t="s">
        <v>188</v>
      </c>
      <c r="G545" s="263"/>
      <c r="H545" s="266">
        <v>7.5</v>
      </c>
      <c r="I545" s="267"/>
      <c r="J545" s="263"/>
      <c r="K545" s="263"/>
      <c r="L545" s="268"/>
      <c r="M545" s="269"/>
      <c r="N545" s="270"/>
      <c r="O545" s="270"/>
      <c r="P545" s="270"/>
      <c r="Q545" s="270"/>
      <c r="R545" s="270"/>
      <c r="S545" s="270"/>
      <c r="T545" s="271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2" t="s">
        <v>150</v>
      </c>
      <c r="AU545" s="272" t="s">
        <v>148</v>
      </c>
      <c r="AV545" s="15" t="s">
        <v>147</v>
      </c>
      <c r="AW545" s="15" t="s">
        <v>30</v>
      </c>
      <c r="AX545" s="15" t="s">
        <v>81</v>
      </c>
      <c r="AY545" s="272" t="s">
        <v>140</v>
      </c>
    </row>
    <row r="546" s="2" customFormat="1" ht="16.5" customHeight="1">
      <c r="A546" s="38"/>
      <c r="B546" s="39"/>
      <c r="C546" s="251" t="s">
        <v>591</v>
      </c>
      <c r="D546" s="251" t="s">
        <v>159</v>
      </c>
      <c r="E546" s="252" t="s">
        <v>592</v>
      </c>
      <c r="F546" s="253" t="s">
        <v>593</v>
      </c>
      <c r="G546" s="254" t="s">
        <v>173</v>
      </c>
      <c r="H546" s="255">
        <v>1</v>
      </c>
      <c r="I546" s="256"/>
      <c r="J546" s="257">
        <f>ROUND(I546*H546,2)</f>
        <v>0</v>
      </c>
      <c r="K546" s="258"/>
      <c r="L546" s="259"/>
      <c r="M546" s="260" t="s">
        <v>1</v>
      </c>
      <c r="N546" s="261" t="s">
        <v>39</v>
      </c>
      <c r="O546" s="91"/>
      <c r="P546" s="225">
        <f>O546*H546</f>
        <v>0</v>
      </c>
      <c r="Q546" s="225">
        <v>1.0000000000000001E-05</v>
      </c>
      <c r="R546" s="225">
        <f>Q546*H546</f>
        <v>1.0000000000000001E-05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367</v>
      </c>
      <c r="AT546" s="227" t="s">
        <v>159</v>
      </c>
      <c r="AU546" s="227" t="s">
        <v>148</v>
      </c>
      <c r="AY546" s="17" t="s">
        <v>140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148</v>
      </c>
      <c r="BK546" s="228">
        <f>ROUND(I546*H546,2)</f>
        <v>0</v>
      </c>
      <c r="BL546" s="17" t="s">
        <v>266</v>
      </c>
      <c r="BM546" s="227" t="s">
        <v>594</v>
      </c>
    </row>
    <row r="547" s="13" customFormat="1">
      <c r="A547" s="13"/>
      <c r="B547" s="229"/>
      <c r="C547" s="230"/>
      <c r="D547" s="231" t="s">
        <v>150</v>
      </c>
      <c r="E547" s="232" t="s">
        <v>1</v>
      </c>
      <c r="F547" s="233" t="s">
        <v>595</v>
      </c>
      <c r="G547" s="230"/>
      <c r="H547" s="232" t="s">
        <v>1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150</v>
      </c>
      <c r="AU547" s="239" t="s">
        <v>148</v>
      </c>
      <c r="AV547" s="13" t="s">
        <v>81</v>
      </c>
      <c r="AW547" s="13" t="s">
        <v>30</v>
      </c>
      <c r="AX547" s="13" t="s">
        <v>73</v>
      </c>
      <c r="AY547" s="239" t="s">
        <v>140</v>
      </c>
    </row>
    <row r="548" s="14" customFormat="1">
      <c r="A548" s="14"/>
      <c r="B548" s="240"/>
      <c r="C548" s="241"/>
      <c r="D548" s="231" t="s">
        <v>150</v>
      </c>
      <c r="E548" s="242" t="s">
        <v>1</v>
      </c>
      <c r="F548" s="243" t="s">
        <v>81</v>
      </c>
      <c r="G548" s="241"/>
      <c r="H548" s="244">
        <v>1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150</v>
      </c>
      <c r="AU548" s="250" t="s">
        <v>148</v>
      </c>
      <c r="AV548" s="14" t="s">
        <v>148</v>
      </c>
      <c r="AW548" s="14" t="s">
        <v>30</v>
      </c>
      <c r="AX548" s="14" t="s">
        <v>81</v>
      </c>
      <c r="AY548" s="250" t="s">
        <v>140</v>
      </c>
    </row>
    <row r="549" s="2" customFormat="1" ht="16.5" customHeight="1">
      <c r="A549" s="38"/>
      <c r="B549" s="39"/>
      <c r="C549" s="215" t="s">
        <v>596</v>
      </c>
      <c r="D549" s="215" t="s">
        <v>143</v>
      </c>
      <c r="E549" s="216" t="s">
        <v>597</v>
      </c>
      <c r="F549" s="217" t="s">
        <v>598</v>
      </c>
      <c r="G549" s="218" t="s">
        <v>197</v>
      </c>
      <c r="H549" s="219">
        <v>2.5</v>
      </c>
      <c r="I549" s="220"/>
      <c r="J549" s="221">
        <f>ROUND(I549*H549,2)</f>
        <v>0</v>
      </c>
      <c r="K549" s="222"/>
      <c r="L549" s="44"/>
      <c r="M549" s="223" t="s">
        <v>1</v>
      </c>
      <c r="N549" s="224" t="s">
        <v>39</v>
      </c>
      <c r="O549" s="91"/>
      <c r="P549" s="225">
        <f>O549*H549</f>
        <v>0</v>
      </c>
      <c r="Q549" s="225">
        <v>0.00071000000000000002</v>
      </c>
      <c r="R549" s="225">
        <f>Q549*H549</f>
        <v>0.0017750000000000001</v>
      </c>
      <c r="S549" s="225">
        <v>0</v>
      </c>
      <c r="T549" s="22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266</v>
      </c>
      <c r="AT549" s="227" t="s">
        <v>143</v>
      </c>
      <c r="AU549" s="227" t="s">
        <v>148</v>
      </c>
      <c r="AY549" s="17" t="s">
        <v>140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148</v>
      </c>
      <c r="BK549" s="228">
        <f>ROUND(I549*H549,2)</f>
        <v>0</v>
      </c>
      <c r="BL549" s="17" t="s">
        <v>266</v>
      </c>
      <c r="BM549" s="227" t="s">
        <v>599</v>
      </c>
    </row>
    <row r="550" s="13" customFormat="1">
      <c r="A550" s="13"/>
      <c r="B550" s="229"/>
      <c r="C550" s="230"/>
      <c r="D550" s="231" t="s">
        <v>150</v>
      </c>
      <c r="E550" s="232" t="s">
        <v>1</v>
      </c>
      <c r="F550" s="233" t="s">
        <v>404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150</v>
      </c>
      <c r="AU550" s="239" t="s">
        <v>148</v>
      </c>
      <c r="AV550" s="13" t="s">
        <v>81</v>
      </c>
      <c r="AW550" s="13" t="s">
        <v>30</v>
      </c>
      <c r="AX550" s="13" t="s">
        <v>73</v>
      </c>
      <c r="AY550" s="239" t="s">
        <v>140</v>
      </c>
    </row>
    <row r="551" s="14" customFormat="1">
      <c r="A551" s="14"/>
      <c r="B551" s="240"/>
      <c r="C551" s="241"/>
      <c r="D551" s="231" t="s">
        <v>150</v>
      </c>
      <c r="E551" s="242" t="s">
        <v>1</v>
      </c>
      <c r="F551" s="243" t="s">
        <v>81</v>
      </c>
      <c r="G551" s="241"/>
      <c r="H551" s="244">
        <v>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150</v>
      </c>
      <c r="AU551" s="250" t="s">
        <v>148</v>
      </c>
      <c r="AV551" s="14" t="s">
        <v>148</v>
      </c>
      <c r="AW551" s="14" t="s">
        <v>30</v>
      </c>
      <c r="AX551" s="14" t="s">
        <v>73</v>
      </c>
      <c r="AY551" s="250" t="s">
        <v>140</v>
      </c>
    </row>
    <row r="552" s="13" customFormat="1">
      <c r="A552" s="13"/>
      <c r="B552" s="229"/>
      <c r="C552" s="230"/>
      <c r="D552" s="231" t="s">
        <v>150</v>
      </c>
      <c r="E552" s="232" t="s">
        <v>1</v>
      </c>
      <c r="F552" s="233" t="s">
        <v>600</v>
      </c>
      <c r="G552" s="230"/>
      <c r="H552" s="232" t="s">
        <v>1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150</v>
      </c>
      <c r="AU552" s="239" t="s">
        <v>148</v>
      </c>
      <c r="AV552" s="13" t="s">
        <v>81</v>
      </c>
      <c r="AW552" s="13" t="s">
        <v>30</v>
      </c>
      <c r="AX552" s="13" t="s">
        <v>73</v>
      </c>
      <c r="AY552" s="239" t="s">
        <v>140</v>
      </c>
    </row>
    <row r="553" s="14" customFormat="1">
      <c r="A553" s="14"/>
      <c r="B553" s="240"/>
      <c r="C553" s="241"/>
      <c r="D553" s="231" t="s">
        <v>150</v>
      </c>
      <c r="E553" s="242" t="s">
        <v>1</v>
      </c>
      <c r="F553" s="243" t="s">
        <v>601</v>
      </c>
      <c r="G553" s="241"/>
      <c r="H553" s="244">
        <v>1.5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150</v>
      </c>
      <c r="AU553" s="250" t="s">
        <v>148</v>
      </c>
      <c r="AV553" s="14" t="s">
        <v>148</v>
      </c>
      <c r="AW553" s="14" t="s">
        <v>30</v>
      </c>
      <c r="AX553" s="14" t="s">
        <v>73</v>
      </c>
      <c r="AY553" s="250" t="s">
        <v>140</v>
      </c>
    </row>
    <row r="554" s="15" customFormat="1">
      <c r="A554" s="15"/>
      <c r="B554" s="262"/>
      <c r="C554" s="263"/>
      <c r="D554" s="231" t="s">
        <v>150</v>
      </c>
      <c r="E554" s="264" t="s">
        <v>1</v>
      </c>
      <c r="F554" s="265" t="s">
        <v>188</v>
      </c>
      <c r="G554" s="263"/>
      <c r="H554" s="266">
        <v>2.5</v>
      </c>
      <c r="I554" s="267"/>
      <c r="J554" s="263"/>
      <c r="K554" s="263"/>
      <c r="L554" s="268"/>
      <c r="M554" s="269"/>
      <c r="N554" s="270"/>
      <c r="O554" s="270"/>
      <c r="P554" s="270"/>
      <c r="Q554" s="270"/>
      <c r="R554" s="270"/>
      <c r="S554" s="270"/>
      <c r="T554" s="271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72" t="s">
        <v>150</v>
      </c>
      <c r="AU554" s="272" t="s">
        <v>148</v>
      </c>
      <c r="AV554" s="15" t="s">
        <v>147</v>
      </c>
      <c r="AW554" s="15" t="s">
        <v>30</v>
      </c>
      <c r="AX554" s="15" t="s">
        <v>81</v>
      </c>
      <c r="AY554" s="272" t="s">
        <v>140</v>
      </c>
    </row>
    <row r="555" s="2" customFormat="1" ht="16.5" customHeight="1">
      <c r="A555" s="38"/>
      <c r="B555" s="39"/>
      <c r="C555" s="215" t="s">
        <v>602</v>
      </c>
      <c r="D555" s="215" t="s">
        <v>143</v>
      </c>
      <c r="E555" s="216" t="s">
        <v>603</v>
      </c>
      <c r="F555" s="217" t="s">
        <v>604</v>
      </c>
      <c r="G555" s="218" t="s">
        <v>197</v>
      </c>
      <c r="H555" s="219">
        <v>1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39</v>
      </c>
      <c r="O555" s="91"/>
      <c r="P555" s="225">
        <f>O555*H555</f>
        <v>0</v>
      </c>
      <c r="Q555" s="225">
        <v>0.0022399999999999998</v>
      </c>
      <c r="R555" s="225">
        <f>Q555*H555</f>
        <v>0.0022399999999999998</v>
      </c>
      <c r="S555" s="225">
        <v>0</v>
      </c>
      <c r="T555" s="22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266</v>
      </c>
      <c r="AT555" s="227" t="s">
        <v>143</v>
      </c>
      <c r="AU555" s="227" t="s">
        <v>148</v>
      </c>
      <c r="AY555" s="17" t="s">
        <v>140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148</v>
      </c>
      <c r="BK555" s="228">
        <f>ROUND(I555*H555,2)</f>
        <v>0</v>
      </c>
      <c r="BL555" s="17" t="s">
        <v>266</v>
      </c>
      <c r="BM555" s="227" t="s">
        <v>605</v>
      </c>
    </row>
    <row r="556" s="13" customFormat="1">
      <c r="A556" s="13"/>
      <c r="B556" s="229"/>
      <c r="C556" s="230"/>
      <c r="D556" s="231" t="s">
        <v>150</v>
      </c>
      <c r="E556" s="232" t="s">
        <v>1</v>
      </c>
      <c r="F556" s="233" t="s">
        <v>219</v>
      </c>
      <c r="G556" s="230"/>
      <c r="H556" s="232" t="s">
        <v>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150</v>
      </c>
      <c r="AU556" s="239" t="s">
        <v>148</v>
      </c>
      <c r="AV556" s="13" t="s">
        <v>81</v>
      </c>
      <c r="AW556" s="13" t="s">
        <v>30</v>
      </c>
      <c r="AX556" s="13" t="s">
        <v>73</v>
      </c>
      <c r="AY556" s="239" t="s">
        <v>140</v>
      </c>
    </row>
    <row r="557" s="14" customFormat="1">
      <c r="A557" s="14"/>
      <c r="B557" s="240"/>
      <c r="C557" s="241"/>
      <c r="D557" s="231" t="s">
        <v>150</v>
      </c>
      <c r="E557" s="242" t="s">
        <v>1</v>
      </c>
      <c r="F557" s="243" t="s">
        <v>81</v>
      </c>
      <c r="G557" s="241"/>
      <c r="H557" s="244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150</v>
      </c>
      <c r="AU557" s="250" t="s">
        <v>148</v>
      </c>
      <c r="AV557" s="14" t="s">
        <v>148</v>
      </c>
      <c r="AW557" s="14" t="s">
        <v>30</v>
      </c>
      <c r="AX557" s="14" t="s">
        <v>81</v>
      </c>
      <c r="AY557" s="250" t="s">
        <v>140</v>
      </c>
    </row>
    <row r="558" s="2" customFormat="1" ht="16.5" customHeight="1">
      <c r="A558" s="38"/>
      <c r="B558" s="39"/>
      <c r="C558" s="215" t="s">
        <v>606</v>
      </c>
      <c r="D558" s="215" t="s">
        <v>143</v>
      </c>
      <c r="E558" s="216" t="s">
        <v>607</v>
      </c>
      <c r="F558" s="217" t="s">
        <v>608</v>
      </c>
      <c r="G558" s="218" t="s">
        <v>173</v>
      </c>
      <c r="H558" s="219">
        <v>1</v>
      </c>
      <c r="I558" s="220"/>
      <c r="J558" s="221">
        <f>ROUND(I558*H558,2)</f>
        <v>0</v>
      </c>
      <c r="K558" s="222"/>
      <c r="L558" s="44"/>
      <c r="M558" s="223" t="s">
        <v>1</v>
      </c>
      <c r="N558" s="224" t="s">
        <v>39</v>
      </c>
      <c r="O558" s="91"/>
      <c r="P558" s="225">
        <f>O558*H558</f>
        <v>0</v>
      </c>
      <c r="Q558" s="225">
        <v>0</v>
      </c>
      <c r="R558" s="225">
        <f>Q558*H558</f>
        <v>0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266</v>
      </c>
      <c r="AT558" s="227" t="s">
        <v>143</v>
      </c>
      <c r="AU558" s="227" t="s">
        <v>148</v>
      </c>
      <c r="AY558" s="17" t="s">
        <v>140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148</v>
      </c>
      <c r="BK558" s="228">
        <f>ROUND(I558*H558,2)</f>
        <v>0</v>
      </c>
      <c r="BL558" s="17" t="s">
        <v>266</v>
      </c>
      <c r="BM558" s="227" t="s">
        <v>609</v>
      </c>
    </row>
    <row r="559" s="13" customFormat="1">
      <c r="A559" s="13"/>
      <c r="B559" s="229"/>
      <c r="C559" s="230"/>
      <c r="D559" s="231" t="s">
        <v>150</v>
      </c>
      <c r="E559" s="232" t="s">
        <v>1</v>
      </c>
      <c r="F559" s="233" t="s">
        <v>586</v>
      </c>
      <c r="G559" s="230"/>
      <c r="H559" s="232" t="s">
        <v>1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150</v>
      </c>
      <c r="AU559" s="239" t="s">
        <v>148</v>
      </c>
      <c r="AV559" s="13" t="s">
        <v>81</v>
      </c>
      <c r="AW559" s="13" t="s">
        <v>30</v>
      </c>
      <c r="AX559" s="13" t="s">
        <v>73</v>
      </c>
      <c r="AY559" s="239" t="s">
        <v>140</v>
      </c>
    </row>
    <row r="560" s="14" customFormat="1">
      <c r="A560" s="14"/>
      <c r="B560" s="240"/>
      <c r="C560" s="241"/>
      <c r="D560" s="231" t="s">
        <v>150</v>
      </c>
      <c r="E560" s="242" t="s">
        <v>1</v>
      </c>
      <c r="F560" s="243" t="s">
        <v>81</v>
      </c>
      <c r="G560" s="241"/>
      <c r="H560" s="244">
        <v>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150</v>
      </c>
      <c r="AU560" s="250" t="s">
        <v>148</v>
      </c>
      <c r="AV560" s="14" t="s">
        <v>148</v>
      </c>
      <c r="AW560" s="14" t="s">
        <v>30</v>
      </c>
      <c r="AX560" s="14" t="s">
        <v>73</v>
      </c>
      <c r="AY560" s="250" t="s">
        <v>140</v>
      </c>
    </row>
    <row r="561" s="15" customFormat="1">
      <c r="A561" s="15"/>
      <c r="B561" s="262"/>
      <c r="C561" s="263"/>
      <c r="D561" s="231" t="s">
        <v>150</v>
      </c>
      <c r="E561" s="264" t="s">
        <v>1</v>
      </c>
      <c r="F561" s="265" t="s">
        <v>188</v>
      </c>
      <c r="G561" s="263"/>
      <c r="H561" s="266">
        <v>1</v>
      </c>
      <c r="I561" s="267"/>
      <c r="J561" s="263"/>
      <c r="K561" s="263"/>
      <c r="L561" s="268"/>
      <c r="M561" s="269"/>
      <c r="N561" s="270"/>
      <c r="O561" s="270"/>
      <c r="P561" s="270"/>
      <c r="Q561" s="270"/>
      <c r="R561" s="270"/>
      <c r="S561" s="270"/>
      <c r="T561" s="271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72" t="s">
        <v>150</v>
      </c>
      <c r="AU561" s="272" t="s">
        <v>148</v>
      </c>
      <c r="AV561" s="15" t="s">
        <v>147</v>
      </c>
      <c r="AW561" s="15" t="s">
        <v>30</v>
      </c>
      <c r="AX561" s="15" t="s">
        <v>81</v>
      </c>
      <c r="AY561" s="272" t="s">
        <v>140</v>
      </c>
    </row>
    <row r="562" s="2" customFormat="1" ht="16.5" customHeight="1">
      <c r="A562" s="38"/>
      <c r="B562" s="39"/>
      <c r="C562" s="215" t="s">
        <v>610</v>
      </c>
      <c r="D562" s="215" t="s">
        <v>143</v>
      </c>
      <c r="E562" s="216" t="s">
        <v>611</v>
      </c>
      <c r="F562" s="217" t="s">
        <v>612</v>
      </c>
      <c r="G562" s="218" t="s">
        <v>173</v>
      </c>
      <c r="H562" s="219">
        <v>3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266</v>
      </c>
      <c r="AT562" s="227" t="s">
        <v>143</v>
      </c>
      <c r="AU562" s="227" t="s">
        <v>148</v>
      </c>
      <c r="AY562" s="17" t="s">
        <v>140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148</v>
      </c>
      <c r="BK562" s="228">
        <f>ROUND(I562*H562,2)</f>
        <v>0</v>
      </c>
      <c r="BL562" s="17" t="s">
        <v>266</v>
      </c>
      <c r="BM562" s="227" t="s">
        <v>613</v>
      </c>
    </row>
    <row r="563" s="13" customFormat="1">
      <c r="A563" s="13"/>
      <c r="B563" s="229"/>
      <c r="C563" s="230"/>
      <c r="D563" s="231" t="s">
        <v>150</v>
      </c>
      <c r="E563" s="232" t="s">
        <v>1</v>
      </c>
      <c r="F563" s="233" t="s">
        <v>614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150</v>
      </c>
      <c r="AU563" s="239" t="s">
        <v>148</v>
      </c>
      <c r="AV563" s="13" t="s">
        <v>81</v>
      </c>
      <c r="AW563" s="13" t="s">
        <v>30</v>
      </c>
      <c r="AX563" s="13" t="s">
        <v>73</v>
      </c>
      <c r="AY563" s="239" t="s">
        <v>140</v>
      </c>
    </row>
    <row r="564" s="14" customFormat="1">
      <c r="A564" s="14"/>
      <c r="B564" s="240"/>
      <c r="C564" s="241"/>
      <c r="D564" s="231" t="s">
        <v>150</v>
      </c>
      <c r="E564" s="242" t="s">
        <v>1</v>
      </c>
      <c r="F564" s="243" t="s">
        <v>615</v>
      </c>
      <c r="G564" s="241"/>
      <c r="H564" s="244">
        <v>3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150</v>
      </c>
      <c r="AU564" s="250" t="s">
        <v>148</v>
      </c>
      <c r="AV564" s="14" t="s">
        <v>148</v>
      </c>
      <c r="AW564" s="14" t="s">
        <v>30</v>
      </c>
      <c r="AX564" s="14" t="s">
        <v>73</v>
      </c>
      <c r="AY564" s="250" t="s">
        <v>140</v>
      </c>
    </row>
    <row r="565" s="15" customFormat="1">
      <c r="A565" s="15"/>
      <c r="B565" s="262"/>
      <c r="C565" s="263"/>
      <c r="D565" s="231" t="s">
        <v>150</v>
      </c>
      <c r="E565" s="264" t="s">
        <v>1</v>
      </c>
      <c r="F565" s="265" t="s">
        <v>188</v>
      </c>
      <c r="G565" s="263"/>
      <c r="H565" s="266">
        <v>3</v>
      </c>
      <c r="I565" s="267"/>
      <c r="J565" s="263"/>
      <c r="K565" s="263"/>
      <c r="L565" s="268"/>
      <c r="M565" s="269"/>
      <c r="N565" s="270"/>
      <c r="O565" s="270"/>
      <c r="P565" s="270"/>
      <c r="Q565" s="270"/>
      <c r="R565" s="270"/>
      <c r="S565" s="270"/>
      <c r="T565" s="271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2" t="s">
        <v>150</v>
      </c>
      <c r="AU565" s="272" t="s">
        <v>148</v>
      </c>
      <c r="AV565" s="15" t="s">
        <v>147</v>
      </c>
      <c r="AW565" s="15" t="s">
        <v>30</v>
      </c>
      <c r="AX565" s="15" t="s">
        <v>81</v>
      </c>
      <c r="AY565" s="272" t="s">
        <v>140</v>
      </c>
    </row>
    <row r="566" s="2" customFormat="1" ht="16.5" customHeight="1">
      <c r="A566" s="38"/>
      <c r="B566" s="39"/>
      <c r="C566" s="215" t="s">
        <v>616</v>
      </c>
      <c r="D566" s="215" t="s">
        <v>143</v>
      </c>
      <c r="E566" s="216" t="s">
        <v>617</v>
      </c>
      <c r="F566" s="217" t="s">
        <v>618</v>
      </c>
      <c r="G566" s="218" t="s">
        <v>173</v>
      </c>
      <c r="H566" s="219">
        <v>2</v>
      </c>
      <c r="I566" s="220"/>
      <c r="J566" s="221">
        <f>ROUND(I566*H566,2)</f>
        <v>0</v>
      </c>
      <c r="K566" s="222"/>
      <c r="L566" s="44"/>
      <c r="M566" s="223" t="s">
        <v>1</v>
      </c>
      <c r="N566" s="224" t="s">
        <v>39</v>
      </c>
      <c r="O566" s="91"/>
      <c r="P566" s="225">
        <f>O566*H566</f>
        <v>0</v>
      </c>
      <c r="Q566" s="225">
        <v>0</v>
      </c>
      <c r="R566" s="225">
        <f>Q566*H566</f>
        <v>0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266</v>
      </c>
      <c r="AT566" s="227" t="s">
        <v>143</v>
      </c>
      <c r="AU566" s="227" t="s">
        <v>148</v>
      </c>
      <c r="AY566" s="17" t="s">
        <v>140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148</v>
      </c>
      <c r="BK566" s="228">
        <f>ROUND(I566*H566,2)</f>
        <v>0</v>
      </c>
      <c r="BL566" s="17" t="s">
        <v>266</v>
      </c>
      <c r="BM566" s="227" t="s">
        <v>619</v>
      </c>
    </row>
    <row r="567" s="13" customFormat="1">
      <c r="A567" s="13"/>
      <c r="B567" s="229"/>
      <c r="C567" s="230"/>
      <c r="D567" s="231" t="s">
        <v>150</v>
      </c>
      <c r="E567" s="232" t="s">
        <v>1</v>
      </c>
      <c r="F567" s="233" t="s">
        <v>404</v>
      </c>
      <c r="G567" s="230"/>
      <c r="H567" s="232" t="s">
        <v>1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9" t="s">
        <v>150</v>
      </c>
      <c r="AU567" s="239" t="s">
        <v>148</v>
      </c>
      <c r="AV567" s="13" t="s">
        <v>81</v>
      </c>
      <c r="AW567" s="13" t="s">
        <v>30</v>
      </c>
      <c r="AX567" s="13" t="s">
        <v>73</v>
      </c>
      <c r="AY567" s="239" t="s">
        <v>140</v>
      </c>
    </row>
    <row r="568" s="14" customFormat="1">
      <c r="A568" s="14"/>
      <c r="B568" s="240"/>
      <c r="C568" s="241"/>
      <c r="D568" s="231" t="s">
        <v>150</v>
      </c>
      <c r="E568" s="242" t="s">
        <v>1</v>
      </c>
      <c r="F568" s="243" t="s">
        <v>81</v>
      </c>
      <c r="G568" s="241"/>
      <c r="H568" s="244">
        <v>1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150</v>
      </c>
      <c r="AU568" s="250" t="s">
        <v>148</v>
      </c>
      <c r="AV568" s="14" t="s">
        <v>148</v>
      </c>
      <c r="AW568" s="14" t="s">
        <v>30</v>
      </c>
      <c r="AX568" s="14" t="s">
        <v>73</v>
      </c>
      <c r="AY568" s="250" t="s">
        <v>140</v>
      </c>
    </row>
    <row r="569" s="13" customFormat="1">
      <c r="A569" s="13"/>
      <c r="B569" s="229"/>
      <c r="C569" s="230"/>
      <c r="D569" s="231" t="s">
        <v>150</v>
      </c>
      <c r="E569" s="232" t="s">
        <v>1</v>
      </c>
      <c r="F569" s="233" t="s">
        <v>554</v>
      </c>
      <c r="G569" s="230"/>
      <c r="H569" s="232" t="s">
        <v>1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9" t="s">
        <v>150</v>
      </c>
      <c r="AU569" s="239" t="s">
        <v>148</v>
      </c>
      <c r="AV569" s="13" t="s">
        <v>81</v>
      </c>
      <c r="AW569" s="13" t="s">
        <v>30</v>
      </c>
      <c r="AX569" s="13" t="s">
        <v>73</v>
      </c>
      <c r="AY569" s="239" t="s">
        <v>140</v>
      </c>
    </row>
    <row r="570" s="14" customFormat="1">
      <c r="A570" s="14"/>
      <c r="B570" s="240"/>
      <c r="C570" s="241"/>
      <c r="D570" s="231" t="s">
        <v>150</v>
      </c>
      <c r="E570" s="242" t="s">
        <v>1</v>
      </c>
      <c r="F570" s="243" t="s">
        <v>81</v>
      </c>
      <c r="G570" s="241"/>
      <c r="H570" s="244">
        <v>1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150</v>
      </c>
      <c r="AU570" s="250" t="s">
        <v>148</v>
      </c>
      <c r="AV570" s="14" t="s">
        <v>148</v>
      </c>
      <c r="AW570" s="14" t="s">
        <v>30</v>
      </c>
      <c r="AX570" s="14" t="s">
        <v>73</v>
      </c>
      <c r="AY570" s="250" t="s">
        <v>140</v>
      </c>
    </row>
    <row r="571" s="15" customFormat="1">
      <c r="A571" s="15"/>
      <c r="B571" s="262"/>
      <c r="C571" s="263"/>
      <c r="D571" s="231" t="s">
        <v>150</v>
      </c>
      <c r="E571" s="264" t="s">
        <v>1</v>
      </c>
      <c r="F571" s="265" t="s">
        <v>188</v>
      </c>
      <c r="G571" s="263"/>
      <c r="H571" s="266">
        <v>2</v>
      </c>
      <c r="I571" s="267"/>
      <c r="J571" s="263"/>
      <c r="K571" s="263"/>
      <c r="L571" s="268"/>
      <c r="M571" s="269"/>
      <c r="N571" s="270"/>
      <c r="O571" s="270"/>
      <c r="P571" s="270"/>
      <c r="Q571" s="270"/>
      <c r="R571" s="270"/>
      <c r="S571" s="270"/>
      <c r="T571" s="271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2" t="s">
        <v>150</v>
      </c>
      <c r="AU571" s="272" t="s">
        <v>148</v>
      </c>
      <c r="AV571" s="15" t="s">
        <v>147</v>
      </c>
      <c r="AW571" s="15" t="s">
        <v>30</v>
      </c>
      <c r="AX571" s="15" t="s">
        <v>81</v>
      </c>
      <c r="AY571" s="272" t="s">
        <v>140</v>
      </c>
    </row>
    <row r="572" s="2" customFormat="1" ht="21.75" customHeight="1">
      <c r="A572" s="38"/>
      <c r="B572" s="39"/>
      <c r="C572" s="215" t="s">
        <v>620</v>
      </c>
      <c r="D572" s="215" t="s">
        <v>143</v>
      </c>
      <c r="E572" s="216" t="s">
        <v>621</v>
      </c>
      <c r="F572" s="217" t="s">
        <v>622</v>
      </c>
      <c r="G572" s="218" t="s">
        <v>173</v>
      </c>
      <c r="H572" s="219">
        <v>1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266</v>
      </c>
      <c r="AT572" s="227" t="s">
        <v>143</v>
      </c>
      <c r="AU572" s="227" t="s">
        <v>148</v>
      </c>
      <c r="AY572" s="17" t="s">
        <v>140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148</v>
      </c>
      <c r="BK572" s="228">
        <f>ROUND(I572*H572,2)</f>
        <v>0</v>
      </c>
      <c r="BL572" s="17" t="s">
        <v>266</v>
      </c>
      <c r="BM572" s="227" t="s">
        <v>623</v>
      </c>
    </row>
    <row r="573" s="13" customFormat="1">
      <c r="A573" s="13"/>
      <c r="B573" s="229"/>
      <c r="C573" s="230"/>
      <c r="D573" s="231" t="s">
        <v>150</v>
      </c>
      <c r="E573" s="232" t="s">
        <v>1</v>
      </c>
      <c r="F573" s="233" t="s">
        <v>219</v>
      </c>
      <c r="G573" s="230"/>
      <c r="H573" s="232" t="s">
        <v>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150</v>
      </c>
      <c r="AU573" s="239" t="s">
        <v>148</v>
      </c>
      <c r="AV573" s="13" t="s">
        <v>81</v>
      </c>
      <c r="AW573" s="13" t="s">
        <v>30</v>
      </c>
      <c r="AX573" s="13" t="s">
        <v>73</v>
      </c>
      <c r="AY573" s="239" t="s">
        <v>140</v>
      </c>
    </row>
    <row r="574" s="14" customFormat="1">
      <c r="A574" s="14"/>
      <c r="B574" s="240"/>
      <c r="C574" s="241"/>
      <c r="D574" s="231" t="s">
        <v>150</v>
      </c>
      <c r="E574" s="242" t="s">
        <v>1</v>
      </c>
      <c r="F574" s="243" t="s">
        <v>81</v>
      </c>
      <c r="G574" s="241"/>
      <c r="H574" s="244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0" t="s">
        <v>150</v>
      </c>
      <c r="AU574" s="250" t="s">
        <v>148</v>
      </c>
      <c r="AV574" s="14" t="s">
        <v>148</v>
      </c>
      <c r="AW574" s="14" t="s">
        <v>30</v>
      </c>
      <c r="AX574" s="14" t="s">
        <v>81</v>
      </c>
      <c r="AY574" s="250" t="s">
        <v>140</v>
      </c>
    </row>
    <row r="575" s="2" customFormat="1" ht="16.5" customHeight="1">
      <c r="A575" s="38"/>
      <c r="B575" s="39"/>
      <c r="C575" s="215" t="s">
        <v>624</v>
      </c>
      <c r="D575" s="215" t="s">
        <v>143</v>
      </c>
      <c r="E575" s="216" t="s">
        <v>625</v>
      </c>
      <c r="F575" s="217" t="s">
        <v>626</v>
      </c>
      <c r="G575" s="218" t="s">
        <v>173</v>
      </c>
      <c r="H575" s="219">
        <v>1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0.01218</v>
      </c>
      <c r="T575" s="226">
        <f>S575*H575</f>
        <v>0.01218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266</v>
      </c>
      <c r="AT575" s="227" t="s">
        <v>143</v>
      </c>
      <c r="AU575" s="227" t="s">
        <v>148</v>
      </c>
      <c r="AY575" s="17" t="s">
        <v>140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148</v>
      </c>
      <c r="BK575" s="228">
        <f>ROUND(I575*H575,2)</f>
        <v>0</v>
      </c>
      <c r="BL575" s="17" t="s">
        <v>266</v>
      </c>
      <c r="BM575" s="227" t="s">
        <v>627</v>
      </c>
    </row>
    <row r="576" s="2" customFormat="1" ht="24.15" customHeight="1">
      <c r="A576" s="38"/>
      <c r="B576" s="39"/>
      <c r="C576" s="215" t="s">
        <v>628</v>
      </c>
      <c r="D576" s="215" t="s">
        <v>143</v>
      </c>
      <c r="E576" s="216" t="s">
        <v>629</v>
      </c>
      <c r="F576" s="217" t="s">
        <v>630</v>
      </c>
      <c r="G576" s="218" t="s">
        <v>173</v>
      </c>
      <c r="H576" s="219">
        <v>1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39</v>
      </c>
      <c r="O576" s="91"/>
      <c r="P576" s="225">
        <f>O576*H576</f>
        <v>0</v>
      </c>
      <c r="Q576" s="225">
        <v>0.00014999999999999999</v>
      </c>
      <c r="R576" s="225">
        <f>Q576*H576</f>
        <v>0.00014999999999999999</v>
      </c>
      <c r="S576" s="225">
        <v>0</v>
      </c>
      <c r="T576" s="226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266</v>
      </c>
      <c r="AT576" s="227" t="s">
        <v>143</v>
      </c>
      <c r="AU576" s="227" t="s">
        <v>148</v>
      </c>
      <c r="AY576" s="17" t="s">
        <v>140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148</v>
      </c>
      <c r="BK576" s="228">
        <f>ROUND(I576*H576,2)</f>
        <v>0</v>
      </c>
      <c r="BL576" s="17" t="s">
        <v>266</v>
      </c>
      <c r="BM576" s="227" t="s">
        <v>631</v>
      </c>
    </row>
    <row r="577" s="13" customFormat="1">
      <c r="A577" s="13"/>
      <c r="B577" s="229"/>
      <c r="C577" s="230"/>
      <c r="D577" s="231" t="s">
        <v>150</v>
      </c>
      <c r="E577" s="232" t="s">
        <v>1</v>
      </c>
      <c r="F577" s="233" t="s">
        <v>404</v>
      </c>
      <c r="G577" s="230"/>
      <c r="H577" s="232" t="s">
        <v>1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150</v>
      </c>
      <c r="AU577" s="239" t="s">
        <v>148</v>
      </c>
      <c r="AV577" s="13" t="s">
        <v>81</v>
      </c>
      <c r="AW577" s="13" t="s">
        <v>30</v>
      </c>
      <c r="AX577" s="13" t="s">
        <v>73</v>
      </c>
      <c r="AY577" s="239" t="s">
        <v>140</v>
      </c>
    </row>
    <row r="578" s="14" customFormat="1">
      <c r="A578" s="14"/>
      <c r="B578" s="240"/>
      <c r="C578" s="241"/>
      <c r="D578" s="231" t="s">
        <v>150</v>
      </c>
      <c r="E578" s="242" t="s">
        <v>1</v>
      </c>
      <c r="F578" s="243" t="s">
        <v>81</v>
      </c>
      <c r="G578" s="241"/>
      <c r="H578" s="244">
        <v>1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150</v>
      </c>
      <c r="AU578" s="250" t="s">
        <v>148</v>
      </c>
      <c r="AV578" s="14" t="s">
        <v>148</v>
      </c>
      <c r="AW578" s="14" t="s">
        <v>30</v>
      </c>
      <c r="AX578" s="14" t="s">
        <v>81</v>
      </c>
      <c r="AY578" s="250" t="s">
        <v>140</v>
      </c>
    </row>
    <row r="579" s="2" customFormat="1" ht="49.05" customHeight="1">
      <c r="A579" s="38"/>
      <c r="B579" s="39"/>
      <c r="C579" s="251" t="s">
        <v>632</v>
      </c>
      <c r="D579" s="251" t="s">
        <v>159</v>
      </c>
      <c r="E579" s="252" t="s">
        <v>633</v>
      </c>
      <c r="F579" s="253" t="s">
        <v>634</v>
      </c>
      <c r="G579" s="254" t="s">
        <v>173</v>
      </c>
      <c r="H579" s="255">
        <v>1</v>
      </c>
      <c r="I579" s="256"/>
      <c r="J579" s="257">
        <f>ROUND(I579*H579,2)</f>
        <v>0</v>
      </c>
      <c r="K579" s="258"/>
      <c r="L579" s="259"/>
      <c r="M579" s="260" t="s">
        <v>1</v>
      </c>
      <c r="N579" s="261" t="s">
        <v>39</v>
      </c>
      <c r="O579" s="91"/>
      <c r="P579" s="225">
        <f>O579*H579</f>
        <v>0</v>
      </c>
      <c r="Q579" s="225">
        <v>0.0028700000000000002</v>
      </c>
      <c r="R579" s="225">
        <f>Q579*H579</f>
        <v>0.0028700000000000002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367</v>
      </c>
      <c r="AT579" s="227" t="s">
        <v>159</v>
      </c>
      <c r="AU579" s="227" t="s">
        <v>148</v>
      </c>
      <c r="AY579" s="17" t="s">
        <v>140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148</v>
      </c>
      <c r="BK579" s="228">
        <f>ROUND(I579*H579,2)</f>
        <v>0</v>
      </c>
      <c r="BL579" s="17" t="s">
        <v>266</v>
      </c>
      <c r="BM579" s="227" t="s">
        <v>635</v>
      </c>
    </row>
    <row r="580" s="14" customFormat="1">
      <c r="A580" s="14"/>
      <c r="B580" s="240"/>
      <c r="C580" s="241"/>
      <c r="D580" s="231" t="s">
        <v>150</v>
      </c>
      <c r="E580" s="242" t="s">
        <v>1</v>
      </c>
      <c r="F580" s="243" t="s">
        <v>81</v>
      </c>
      <c r="G580" s="241"/>
      <c r="H580" s="244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150</v>
      </c>
      <c r="AU580" s="250" t="s">
        <v>148</v>
      </c>
      <c r="AV580" s="14" t="s">
        <v>148</v>
      </c>
      <c r="AW580" s="14" t="s">
        <v>30</v>
      </c>
      <c r="AX580" s="14" t="s">
        <v>81</v>
      </c>
      <c r="AY580" s="250" t="s">
        <v>140</v>
      </c>
    </row>
    <row r="581" s="2" customFormat="1" ht="21.75" customHeight="1">
      <c r="A581" s="38"/>
      <c r="B581" s="39"/>
      <c r="C581" s="251" t="s">
        <v>636</v>
      </c>
      <c r="D581" s="251" t="s">
        <v>159</v>
      </c>
      <c r="E581" s="252" t="s">
        <v>637</v>
      </c>
      <c r="F581" s="253" t="s">
        <v>638</v>
      </c>
      <c r="G581" s="254" t="s">
        <v>173</v>
      </c>
      <c r="H581" s="255">
        <v>2</v>
      </c>
      <c r="I581" s="256"/>
      <c r="J581" s="257">
        <f>ROUND(I581*H581,2)</f>
        <v>0</v>
      </c>
      <c r="K581" s="258"/>
      <c r="L581" s="259"/>
      <c r="M581" s="260" t="s">
        <v>1</v>
      </c>
      <c r="N581" s="261" t="s">
        <v>39</v>
      </c>
      <c r="O581" s="91"/>
      <c r="P581" s="225">
        <f>O581*H581</f>
        <v>0</v>
      </c>
      <c r="Q581" s="225">
        <v>0.0012600000000000001</v>
      </c>
      <c r="R581" s="225">
        <f>Q581*H581</f>
        <v>0.0025200000000000001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162</v>
      </c>
      <c r="AT581" s="227" t="s">
        <v>159</v>
      </c>
      <c r="AU581" s="227" t="s">
        <v>148</v>
      </c>
      <c r="AY581" s="17" t="s">
        <v>140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148</v>
      </c>
      <c r="BK581" s="228">
        <f>ROUND(I581*H581,2)</f>
        <v>0</v>
      </c>
      <c r="BL581" s="17" t="s">
        <v>147</v>
      </c>
      <c r="BM581" s="227" t="s">
        <v>639</v>
      </c>
    </row>
    <row r="582" s="2" customFormat="1" ht="24.15" customHeight="1">
      <c r="A582" s="38"/>
      <c r="B582" s="39"/>
      <c r="C582" s="215" t="s">
        <v>640</v>
      </c>
      <c r="D582" s="215" t="s">
        <v>143</v>
      </c>
      <c r="E582" s="216" t="s">
        <v>641</v>
      </c>
      <c r="F582" s="217" t="s">
        <v>642</v>
      </c>
      <c r="G582" s="218" t="s">
        <v>173</v>
      </c>
      <c r="H582" s="219">
        <v>2</v>
      </c>
      <c r="I582" s="220"/>
      <c r="J582" s="221">
        <f>ROUND(I582*H582,2)</f>
        <v>0</v>
      </c>
      <c r="K582" s="222"/>
      <c r="L582" s="44"/>
      <c r="M582" s="223" t="s">
        <v>1</v>
      </c>
      <c r="N582" s="224" t="s">
        <v>39</v>
      </c>
      <c r="O582" s="91"/>
      <c r="P582" s="225">
        <f>O582*H582</f>
        <v>0</v>
      </c>
      <c r="Q582" s="225">
        <v>6.0000000000000002E-05</v>
      </c>
      <c r="R582" s="225">
        <f>Q582*H582</f>
        <v>0.00012</v>
      </c>
      <c r="S582" s="225">
        <v>0</v>
      </c>
      <c r="T582" s="226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7" t="s">
        <v>266</v>
      </c>
      <c r="AT582" s="227" t="s">
        <v>143</v>
      </c>
      <c r="AU582" s="227" t="s">
        <v>148</v>
      </c>
      <c r="AY582" s="17" t="s">
        <v>140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7" t="s">
        <v>148</v>
      </c>
      <c r="BK582" s="228">
        <f>ROUND(I582*H582,2)</f>
        <v>0</v>
      </c>
      <c r="BL582" s="17" t="s">
        <v>266</v>
      </c>
      <c r="BM582" s="227" t="s">
        <v>643</v>
      </c>
    </row>
    <row r="583" s="13" customFormat="1">
      <c r="A583" s="13"/>
      <c r="B583" s="229"/>
      <c r="C583" s="230"/>
      <c r="D583" s="231" t="s">
        <v>150</v>
      </c>
      <c r="E583" s="232" t="s">
        <v>1</v>
      </c>
      <c r="F583" s="233" t="s">
        <v>644</v>
      </c>
      <c r="G583" s="230"/>
      <c r="H583" s="232" t="s">
        <v>1</v>
      </c>
      <c r="I583" s="234"/>
      <c r="J583" s="230"/>
      <c r="K583" s="230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150</v>
      </c>
      <c r="AU583" s="239" t="s">
        <v>148</v>
      </c>
      <c r="AV583" s="13" t="s">
        <v>81</v>
      </c>
      <c r="AW583" s="13" t="s">
        <v>30</v>
      </c>
      <c r="AX583" s="13" t="s">
        <v>73</v>
      </c>
      <c r="AY583" s="239" t="s">
        <v>140</v>
      </c>
    </row>
    <row r="584" s="14" customFormat="1">
      <c r="A584" s="14"/>
      <c r="B584" s="240"/>
      <c r="C584" s="241"/>
      <c r="D584" s="231" t="s">
        <v>150</v>
      </c>
      <c r="E584" s="242" t="s">
        <v>1</v>
      </c>
      <c r="F584" s="243" t="s">
        <v>573</v>
      </c>
      <c r="G584" s="241"/>
      <c r="H584" s="244">
        <v>2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150</v>
      </c>
      <c r="AU584" s="250" t="s">
        <v>148</v>
      </c>
      <c r="AV584" s="14" t="s">
        <v>148</v>
      </c>
      <c r="AW584" s="14" t="s">
        <v>30</v>
      </c>
      <c r="AX584" s="14" t="s">
        <v>81</v>
      </c>
      <c r="AY584" s="250" t="s">
        <v>140</v>
      </c>
    </row>
    <row r="585" s="2" customFormat="1" ht="24.15" customHeight="1">
      <c r="A585" s="38"/>
      <c r="B585" s="39"/>
      <c r="C585" s="251" t="s">
        <v>645</v>
      </c>
      <c r="D585" s="251" t="s">
        <v>159</v>
      </c>
      <c r="E585" s="252" t="s">
        <v>646</v>
      </c>
      <c r="F585" s="253" t="s">
        <v>647</v>
      </c>
      <c r="G585" s="254" t="s">
        <v>173</v>
      </c>
      <c r="H585" s="255">
        <v>2</v>
      </c>
      <c r="I585" s="256"/>
      <c r="J585" s="257">
        <f>ROUND(I585*H585,2)</f>
        <v>0</v>
      </c>
      <c r="K585" s="258"/>
      <c r="L585" s="259"/>
      <c r="M585" s="260" t="s">
        <v>1</v>
      </c>
      <c r="N585" s="261" t="s">
        <v>39</v>
      </c>
      <c r="O585" s="91"/>
      <c r="P585" s="225">
        <f>O585*H585</f>
        <v>0</v>
      </c>
      <c r="Q585" s="225">
        <v>0.00027999999999999998</v>
      </c>
      <c r="R585" s="225">
        <f>Q585*H585</f>
        <v>0.00055999999999999995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367</v>
      </c>
      <c r="AT585" s="227" t="s">
        <v>159</v>
      </c>
      <c r="AU585" s="227" t="s">
        <v>148</v>
      </c>
      <c r="AY585" s="17" t="s">
        <v>140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148</v>
      </c>
      <c r="BK585" s="228">
        <f>ROUND(I585*H585,2)</f>
        <v>0</v>
      </c>
      <c r="BL585" s="17" t="s">
        <v>266</v>
      </c>
      <c r="BM585" s="227" t="s">
        <v>648</v>
      </c>
    </row>
    <row r="586" s="13" customFormat="1">
      <c r="A586" s="13"/>
      <c r="B586" s="229"/>
      <c r="C586" s="230"/>
      <c r="D586" s="231" t="s">
        <v>150</v>
      </c>
      <c r="E586" s="232" t="s">
        <v>1</v>
      </c>
      <c r="F586" s="233" t="s">
        <v>644</v>
      </c>
      <c r="G586" s="230"/>
      <c r="H586" s="232" t="s">
        <v>1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9" t="s">
        <v>150</v>
      </c>
      <c r="AU586" s="239" t="s">
        <v>148</v>
      </c>
      <c r="AV586" s="13" t="s">
        <v>81</v>
      </c>
      <c r="AW586" s="13" t="s">
        <v>30</v>
      </c>
      <c r="AX586" s="13" t="s">
        <v>73</v>
      </c>
      <c r="AY586" s="239" t="s">
        <v>140</v>
      </c>
    </row>
    <row r="587" s="14" customFormat="1">
      <c r="A587" s="14"/>
      <c r="B587" s="240"/>
      <c r="C587" s="241"/>
      <c r="D587" s="231" t="s">
        <v>150</v>
      </c>
      <c r="E587" s="242" t="s">
        <v>1</v>
      </c>
      <c r="F587" s="243" t="s">
        <v>573</v>
      </c>
      <c r="G587" s="241"/>
      <c r="H587" s="244">
        <v>2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150</v>
      </c>
      <c r="AU587" s="250" t="s">
        <v>148</v>
      </c>
      <c r="AV587" s="14" t="s">
        <v>148</v>
      </c>
      <c r="AW587" s="14" t="s">
        <v>30</v>
      </c>
      <c r="AX587" s="14" t="s">
        <v>81</v>
      </c>
      <c r="AY587" s="250" t="s">
        <v>140</v>
      </c>
    </row>
    <row r="588" s="2" customFormat="1" ht="21.75" customHeight="1">
      <c r="A588" s="38"/>
      <c r="B588" s="39"/>
      <c r="C588" s="215" t="s">
        <v>649</v>
      </c>
      <c r="D588" s="215" t="s">
        <v>143</v>
      </c>
      <c r="E588" s="216" t="s">
        <v>650</v>
      </c>
      <c r="F588" s="217" t="s">
        <v>651</v>
      </c>
      <c r="G588" s="218" t="s">
        <v>197</v>
      </c>
      <c r="H588" s="219">
        <v>13.5</v>
      </c>
      <c r="I588" s="220"/>
      <c r="J588" s="221">
        <f>ROUND(I588*H588,2)</f>
        <v>0</v>
      </c>
      <c r="K588" s="222"/>
      <c r="L588" s="44"/>
      <c r="M588" s="223" t="s">
        <v>1</v>
      </c>
      <c r="N588" s="224" t="s">
        <v>39</v>
      </c>
      <c r="O588" s="91"/>
      <c r="P588" s="225">
        <f>O588*H588</f>
        <v>0</v>
      </c>
      <c r="Q588" s="225">
        <v>0</v>
      </c>
      <c r="R588" s="225">
        <f>Q588*H588</f>
        <v>0</v>
      </c>
      <c r="S588" s="225">
        <v>0</v>
      </c>
      <c r="T588" s="22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266</v>
      </c>
      <c r="AT588" s="227" t="s">
        <v>143</v>
      </c>
      <c r="AU588" s="227" t="s">
        <v>148</v>
      </c>
      <c r="AY588" s="17" t="s">
        <v>140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148</v>
      </c>
      <c r="BK588" s="228">
        <f>ROUND(I588*H588,2)</f>
        <v>0</v>
      </c>
      <c r="BL588" s="17" t="s">
        <v>266</v>
      </c>
      <c r="BM588" s="227" t="s">
        <v>652</v>
      </c>
    </row>
    <row r="589" s="14" customFormat="1">
      <c r="A589" s="14"/>
      <c r="B589" s="240"/>
      <c r="C589" s="241"/>
      <c r="D589" s="231" t="s">
        <v>150</v>
      </c>
      <c r="E589" s="242" t="s">
        <v>1</v>
      </c>
      <c r="F589" s="243" t="s">
        <v>653</v>
      </c>
      <c r="G589" s="241"/>
      <c r="H589" s="244">
        <v>13.5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150</v>
      </c>
      <c r="AU589" s="250" t="s">
        <v>148</v>
      </c>
      <c r="AV589" s="14" t="s">
        <v>148</v>
      </c>
      <c r="AW589" s="14" t="s">
        <v>30</v>
      </c>
      <c r="AX589" s="14" t="s">
        <v>81</v>
      </c>
      <c r="AY589" s="250" t="s">
        <v>140</v>
      </c>
    </row>
    <row r="590" s="2" customFormat="1" ht="24.15" customHeight="1">
      <c r="A590" s="38"/>
      <c r="B590" s="39"/>
      <c r="C590" s="215" t="s">
        <v>654</v>
      </c>
      <c r="D590" s="215" t="s">
        <v>143</v>
      </c>
      <c r="E590" s="216" t="s">
        <v>655</v>
      </c>
      <c r="F590" s="217" t="s">
        <v>656</v>
      </c>
      <c r="G590" s="218" t="s">
        <v>173</v>
      </c>
      <c r="H590" s="219">
        <v>2</v>
      </c>
      <c r="I590" s="220"/>
      <c r="J590" s="221">
        <f>ROUND(I590*H590,2)</f>
        <v>0</v>
      </c>
      <c r="K590" s="222"/>
      <c r="L590" s="44"/>
      <c r="M590" s="223" t="s">
        <v>1</v>
      </c>
      <c r="N590" s="224" t="s">
        <v>39</v>
      </c>
      <c r="O590" s="91"/>
      <c r="P590" s="225">
        <f>O590*H590</f>
        <v>0</v>
      </c>
      <c r="Q590" s="225">
        <v>0</v>
      </c>
      <c r="R590" s="225">
        <f>Q590*H590</f>
        <v>0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266</v>
      </c>
      <c r="AT590" s="227" t="s">
        <v>143</v>
      </c>
      <c r="AU590" s="227" t="s">
        <v>148</v>
      </c>
      <c r="AY590" s="17" t="s">
        <v>140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148</v>
      </c>
      <c r="BK590" s="228">
        <f>ROUND(I590*H590,2)</f>
        <v>0</v>
      </c>
      <c r="BL590" s="17" t="s">
        <v>266</v>
      </c>
      <c r="BM590" s="227" t="s">
        <v>657</v>
      </c>
    </row>
    <row r="591" s="14" customFormat="1">
      <c r="A591" s="14"/>
      <c r="B591" s="240"/>
      <c r="C591" s="241"/>
      <c r="D591" s="231" t="s">
        <v>150</v>
      </c>
      <c r="E591" s="242" t="s">
        <v>1</v>
      </c>
      <c r="F591" s="243" t="s">
        <v>148</v>
      </c>
      <c r="G591" s="241"/>
      <c r="H591" s="244">
        <v>2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150</v>
      </c>
      <c r="AU591" s="250" t="s">
        <v>148</v>
      </c>
      <c r="AV591" s="14" t="s">
        <v>148</v>
      </c>
      <c r="AW591" s="14" t="s">
        <v>30</v>
      </c>
      <c r="AX591" s="14" t="s">
        <v>81</v>
      </c>
      <c r="AY591" s="250" t="s">
        <v>140</v>
      </c>
    </row>
    <row r="592" s="2" customFormat="1" ht="24.15" customHeight="1">
      <c r="A592" s="38"/>
      <c r="B592" s="39"/>
      <c r="C592" s="215" t="s">
        <v>658</v>
      </c>
      <c r="D592" s="215" t="s">
        <v>143</v>
      </c>
      <c r="E592" s="216" t="s">
        <v>659</v>
      </c>
      <c r="F592" s="217" t="s">
        <v>660</v>
      </c>
      <c r="G592" s="218" t="s">
        <v>155</v>
      </c>
      <c r="H592" s="219">
        <v>0.017000000000000001</v>
      </c>
      <c r="I592" s="220"/>
      <c r="J592" s="221">
        <f>ROUND(I592*H592,2)</f>
        <v>0</v>
      </c>
      <c r="K592" s="222"/>
      <c r="L592" s="44"/>
      <c r="M592" s="223" t="s">
        <v>1</v>
      </c>
      <c r="N592" s="224" t="s">
        <v>39</v>
      </c>
      <c r="O592" s="91"/>
      <c r="P592" s="225">
        <f>O592*H592</f>
        <v>0</v>
      </c>
      <c r="Q592" s="225">
        <v>0</v>
      </c>
      <c r="R592" s="225">
        <f>Q592*H592</f>
        <v>0</v>
      </c>
      <c r="S592" s="225">
        <v>0</v>
      </c>
      <c r="T592" s="22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7" t="s">
        <v>266</v>
      </c>
      <c r="AT592" s="227" t="s">
        <v>143</v>
      </c>
      <c r="AU592" s="227" t="s">
        <v>148</v>
      </c>
      <c r="AY592" s="17" t="s">
        <v>140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7" t="s">
        <v>148</v>
      </c>
      <c r="BK592" s="228">
        <f>ROUND(I592*H592,2)</f>
        <v>0</v>
      </c>
      <c r="BL592" s="17" t="s">
        <v>266</v>
      </c>
      <c r="BM592" s="227" t="s">
        <v>661</v>
      </c>
    </row>
    <row r="593" s="2" customFormat="1" ht="24.15" customHeight="1">
      <c r="A593" s="38"/>
      <c r="B593" s="39"/>
      <c r="C593" s="215" t="s">
        <v>662</v>
      </c>
      <c r="D593" s="215" t="s">
        <v>143</v>
      </c>
      <c r="E593" s="216" t="s">
        <v>663</v>
      </c>
      <c r="F593" s="217" t="s">
        <v>664</v>
      </c>
      <c r="G593" s="218" t="s">
        <v>155</v>
      </c>
      <c r="H593" s="219">
        <v>0.017000000000000001</v>
      </c>
      <c r="I593" s="220"/>
      <c r="J593" s="221">
        <f>ROUND(I593*H593,2)</f>
        <v>0</v>
      </c>
      <c r="K593" s="222"/>
      <c r="L593" s="44"/>
      <c r="M593" s="223" t="s">
        <v>1</v>
      </c>
      <c r="N593" s="224" t="s">
        <v>39</v>
      </c>
      <c r="O593" s="91"/>
      <c r="P593" s="225">
        <f>O593*H593</f>
        <v>0</v>
      </c>
      <c r="Q593" s="225">
        <v>0</v>
      </c>
      <c r="R593" s="225">
        <f>Q593*H593</f>
        <v>0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266</v>
      </c>
      <c r="AT593" s="227" t="s">
        <v>143</v>
      </c>
      <c r="AU593" s="227" t="s">
        <v>148</v>
      </c>
      <c r="AY593" s="17" t="s">
        <v>140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148</v>
      </c>
      <c r="BK593" s="228">
        <f>ROUND(I593*H593,2)</f>
        <v>0</v>
      </c>
      <c r="BL593" s="17" t="s">
        <v>266</v>
      </c>
      <c r="BM593" s="227" t="s">
        <v>665</v>
      </c>
    </row>
    <row r="594" s="2" customFormat="1" ht="24.15" customHeight="1">
      <c r="A594" s="38"/>
      <c r="B594" s="39"/>
      <c r="C594" s="215" t="s">
        <v>666</v>
      </c>
      <c r="D594" s="215" t="s">
        <v>143</v>
      </c>
      <c r="E594" s="216" t="s">
        <v>667</v>
      </c>
      <c r="F594" s="217" t="s">
        <v>668</v>
      </c>
      <c r="G594" s="218" t="s">
        <v>155</v>
      </c>
      <c r="H594" s="219">
        <v>0.017000000000000001</v>
      </c>
      <c r="I594" s="220"/>
      <c r="J594" s="221">
        <f>ROUND(I594*H594,2)</f>
        <v>0</v>
      </c>
      <c r="K594" s="222"/>
      <c r="L594" s="44"/>
      <c r="M594" s="223" t="s">
        <v>1</v>
      </c>
      <c r="N594" s="224" t="s">
        <v>39</v>
      </c>
      <c r="O594" s="91"/>
      <c r="P594" s="225">
        <f>O594*H594</f>
        <v>0</v>
      </c>
      <c r="Q594" s="225">
        <v>0</v>
      </c>
      <c r="R594" s="225">
        <f>Q594*H594</f>
        <v>0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266</v>
      </c>
      <c r="AT594" s="227" t="s">
        <v>143</v>
      </c>
      <c r="AU594" s="227" t="s">
        <v>148</v>
      </c>
      <c r="AY594" s="17" t="s">
        <v>140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148</v>
      </c>
      <c r="BK594" s="228">
        <f>ROUND(I594*H594,2)</f>
        <v>0</v>
      </c>
      <c r="BL594" s="17" t="s">
        <v>266</v>
      </c>
      <c r="BM594" s="227" t="s">
        <v>669</v>
      </c>
    </row>
    <row r="595" s="12" customFormat="1" ht="22.8" customHeight="1">
      <c r="A595" s="12"/>
      <c r="B595" s="199"/>
      <c r="C595" s="200"/>
      <c r="D595" s="201" t="s">
        <v>72</v>
      </c>
      <c r="E595" s="213" t="s">
        <v>670</v>
      </c>
      <c r="F595" s="213" t="s">
        <v>671</v>
      </c>
      <c r="G595" s="200"/>
      <c r="H595" s="200"/>
      <c r="I595" s="203"/>
      <c r="J595" s="214">
        <f>BK595</f>
        <v>0</v>
      </c>
      <c r="K595" s="200"/>
      <c r="L595" s="205"/>
      <c r="M595" s="206"/>
      <c r="N595" s="207"/>
      <c r="O595" s="207"/>
      <c r="P595" s="208">
        <f>SUM(P596:P683)</f>
        <v>0</v>
      </c>
      <c r="Q595" s="207"/>
      <c r="R595" s="208">
        <f>SUM(R596:R683)</f>
        <v>0.055914999999999992</v>
      </c>
      <c r="S595" s="207"/>
      <c r="T595" s="209">
        <f>SUM(T596:T683)</f>
        <v>0.086239999999999997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0" t="s">
        <v>148</v>
      </c>
      <c r="AT595" s="211" t="s">
        <v>72</v>
      </c>
      <c r="AU595" s="211" t="s">
        <v>81</v>
      </c>
      <c r="AY595" s="210" t="s">
        <v>140</v>
      </c>
      <c r="BK595" s="212">
        <f>SUM(BK596:BK683)</f>
        <v>0</v>
      </c>
    </row>
    <row r="596" s="2" customFormat="1" ht="21.75" customHeight="1">
      <c r="A596" s="38"/>
      <c r="B596" s="39"/>
      <c r="C596" s="215" t="s">
        <v>672</v>
      </c>
      <c r="D596" s="215" t="s">
        <v>143</v>
      </c>
      <c r="E596" s="216" t="s">
        <v>673</v>
      </c>
      <c r="F596" s="217" t="s">
        <v>674</v>
      </c>
      <c r="G596" s="218" t="s">
        <v>197</v>
      </c>
      <c r="H596" s="219">
        <v>13</v>
      </c>
      <c r="I596" s="220"/>
      <c r="J596" s="221">
        <f>ROUND(I596*H596,2)</f>
        <v>0</v>
      </c>
      <c r="K596" s="222"/>
      <c r="L596" s="44"/>
      <c r="M596" s="223" t="s">
        <v>1</v>
      </c>
      <c r="N596" s="224" t="s">
        <v>39</v>
      </c>
      <c r="O596" s="91"/>
      <c r="P596" s="225">
        <f>O596*H596</f>
        <v>0</v>
      </c>
      <c r="Q596" s="225">
        <v>3.0000000000000001E-05</v>
      </c>
      <c r="R596" s="225">
        <f>Q596*H596</f>
        <v>0.00038999999999999999</v>
      </c>
      <c r="S596" s="225">
        <v>0.0032200000000000002</v>
      </c>
      <c r="T596" s="226">
        <f>S596*H596</f>
        <v>0.041860000000000001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266</v>
      </c>
      <c r="AT596" s="227" t="s">
        <v>143</v>
      </c>
      <c r="AU596" s="227" t="s">
        <v>148</v>
      </c>
      <c r="AY596" s="17" t="s">
        <v>140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148</v>
      </c>
      <c r="BK596" s="228">
        <f>ROUND(I596*H596,2)</f>
        <v>0</v>
      </c>
      <c r="BL596" s="17" t="s">
        <v>266</v>
      </c>
      <c r="BM596" s="227" t="s">
        <v>675</v>
      </c>
    </row>
    <row r="597" s="13" customFormat="1">
      <c r="A597" s="13"/>
      <c r="B597" s="229"/>
      <c r="C597" s="230"/>
      <c r="D597" s="231" t="s">
        <v>150</v>
      </c>
      <c r="E597" s="232" t="s">
        <v>1</v>
      </c>
      <c r="F597" s="233" t="s">
        <v>676</v>
      </c>
      <c r="G597" s="230"/>
      <c r="H597" s="232" t="s">
        <v>1</v>
      </c>
      <c r="I597" s="234"/>
      <c r="J597" s="230"/>
      <c r="K597" s="230"/>
      <c r="L597" s="235"/>
      <c r="M597" s="236"/>
      <c r="N597" s="237"/>
      <c r="O597" s="237"/>
      <c r="P597" s="237"/>
      <c r="Q597" s="237"/>
      <c r="R597" s="237"/>
      <c r="S597" s="237"/>
      <c r="T597" s="23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9" t="s">
        <v>150</v>
      </c>
      <c r="AU597" s="239" t="s">
        <v>148</v>
      </c>
      <c r="AV597" s="13" t="s">
        <v>81</v>
      </c>
      <c r="AW597" s="13" t="s">
        <v>30</v>
      </c>
      <c r="AX597" s="13" t="s">
        <v>73</v>
      </c>
      <c r="AY597" s="239" t="s">
        <v>140</v>
      </c>
    </row>
    <row r="598" s="14" customFormat="1">
      <c r="A598" s="14"/>
      <c r="B598" s="240"/>
      <c r="C598" s="241"/>
      <c r="D598" s="231" t="s">
        <v>150</v>
      </c>
      <c r="E598" s="242" t="s">
        <v>1</v>
      </c>
      <c r="F598" s="243" t="s">
        <v>677</v>
      </c>
      <c r="G598" s="241"/>
      <c r="H598" s="244">
        <v>13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0" t="s">
        <v>150</v>
      </c>
      <c r="AU598" s="250" t="s">
        <v>148</v>
      </c>
      <c r="AV598" s="14" t="s">
        <v>148</v>
      </c>
      <c r="AW598" s="14" t="s">
        <v>30</v>
      </c>
      <c r="AX598" s="14" t="s">
        <v>81</v>
      </c>
      <c r="AY598" s="250" t="s">
        <v>140</v>
      </c>
    </row>
    <row r="599" s="2" customFormat="1" ht="16.5" customHeight="1">
      <c r="A599" s="38"/>
      <c r="B599" s="39"/>
      <c r="C599" s="215" t="s">
        <v>678</v>
      </c>
      <c r="D599" s="215" t="s">
        <v>143</v>
      </c>
      <c r="E599" s="216" t="s">
        <v>679</v>
      </c>
      <c r="F599" s="217" t="s">
        <v>680</v>
      </c>
      <c r="G599" s="218" t="s">
        <v>197</v>
      </c>
      <c r="H599" s="219">
        <v>19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39</v>
      </c>
      <c r="O599" s="91"/>
      <c r="P599" s="225">
        <f>O599*H599</f>
        <v>0</v>
      </c>
      <c r="Q599" s="225">
        <v>0</v>
      </c>
      <c r="R599" s="225">
        <f>Q599*H599</f>
        <v>0</v>
      </c>
      <c r="S599" s="225">
        <v>0.00027999999999999998</v>
      </c>
      <c r="T599" s="226">
        <f>S599*H599</f>
        <v>0.0053199999999999992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266</v>
      </c>
      <c r="AT599" s="227" t="s">
        <v>143</v>
      </c>
      <c r="AU599" s="227" t="s">
        <v>148</v>
      </c>
      <c r="AY599" s="17" t="s">
        <v>140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148</v>
      </c>
      <c r="BK599" s="228">
        <f>ROUND(I599*H599,2)</f>
        <v>0</v>
      </c>
      <c r="BL599" s="17" t="s">
        <v>266</v>
      </c>
      <c r="BM599" s="227" t="s">
        <v>681</v>
      </c>
    </row>
    <row r="600" s="13" customFormat="1">
      <c r="A600" s="13"/>
      <c r="B600" s="229"/>
      <c r="C600" s="230"/>
      <c r="D600" s="231" t="s">
        <v>150</v>
      </c>
      <c r="E600" s="232" t="s">
        <v>1</v>
      </c>
      <c r="F600" s="233" t="s">
        <v>221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150</v>
      </c>
      <c r="AU600" s="239" t="s">
        <v>148</v>
      </c>
      <c r="AV600" s="13" t="s">
        <v>81</v>
      </c>
      <c r="AW600" s="13" t="s">
        <v>30</v>
      </c>
      <c r="AX600" s="13" t="s">
        <v>73</v>
      </c>
      <c r="AY600" s="239" t="s">
        <v>140</v>
      </c>
    </row>
    <row r="601" s="14" customFormat="1">
      <c r="A601" s="14"/>
      <c r="B601" s="240"/>
      <c r="C601" s="241"/>
      <c r="D601" s="231" t="s">
        <v>150</v>
      </c>
      <c r="E601" s="242" t="s">
        <v>1</v>
      </c>
      <c r="F601" s="243" t="s">
        <v>8</v>
      </c>
      <c r="G601" s="241"/>
      <c r="H601" s="244">
        <v>12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150</v>
      </c>
      <c r="AU601" s="250" t="s">
        <v>148</v>
      </c>
      <c r="AV601" s="14" t="s">
        <v>148</v>
      </c>
      <c r="AW601" s="14" t="s">
        <v>30</v>
      </c>
      <c r="AX601" s="14" t="s">
        <v>73</v>
      </c>
      <c r="AY601" s="250" t="s">
        <v>140</v>
      </c>
    </row>
    <row r="602" s="13" customFormat="1">
      <c r="A602" s="13"/>
      <c r="B602" s="229"/>
      <c r="C602" s="230"/>
      <c r="D602" s="231" t="s">
        <v>150</v>
      </c>
      <c r="E602" s="232" t="s">
        <v>1</v>
      </c>
      <c r="F602" s="233" t="s">
        <v>682</v>
      </c>
      <c r="G602" s="230"/>
      <c r="H602" s="232" t="s">
        <v>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150</v>
      </c>
      <c r="AU602" s="239" t="s">
        <v>148</v>
      </c>
      <c r="AV602" s="13" t="s">
        <v>81</v>
      </c>
      <c r="AW602" s="13" t="s">
        <v>30</v>
      </c>
      <c r="AX602" s="13" t="s">
        <v>73</v>
      </c>
      <c r="AY602" s="239" t="s">
        <v>140</v>
      </c>
    </row>
    <row r="603" s="14" customFormat="1">
      <c r="A603" s="14"/>
      <c r="B603" s="240"/>
      <c r="C603" s="241"/>
      <c r="D603" s="231" t="s">
        <v>150</v>
      </c>
      <c r="E603" s="242" t="s">
        <v>1</v>
      </c>
      <c r="F603" s="243" t="s">
        <v>176</v>
      </c>
      <c r="G603" s="241"/>
      <c r="H603" s="244">
        <v>6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150</v>
      </c>
      <c r="AU603" s="250" t="s">
        <v>148</v>
      </c>
      <c r="AV603" s="14" t="s">
        <v>148</v>
      </c>
      <c r="AW603" s="14" t="s">
        <v>30</v>
      </c>
      <c r="AX603" s="14" t="s">
        <v>73</v>
      </c>
      <c r="AY603" s="250" t="s">
        <v>140</v>
      </c>
    </row>
    <row r="604" s="13" customFormat="1">
      <c r="A604" s="13"/>
      <c r="B604" s="229"/>
      <c r="C604" s="230"/>
      <c r="D604" s="231" t="s">
        <v>150</v>
      </c>
      <c r="E604" s="232" t="s">
        <v>1</v>
      </c>
      <c r="F604" s="233" t="s">
        <v>219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150</v>
      </c>
      <c r="AU604" s="239" t="s">
        <v>148</v>
      </c>
      <c r="AV604" s="13" t="s">
        <v>81</v>
      </c>
      <c r="AW604" s="13" t="s">
        <v>30</v>
      </c>
      <c r="AX604" s="13" t="s">
        <v>73</v>
      </c>
      <c r="AY604" s="239" t="s">
        <v>140</v>
      </c>
    </row>
    <row r="605" s="14" customFormat="1">
      <c r="A605" s="14"/>
      <c r="B605" s="240"/>
      <c r="C605" s="241"/>
      <c r="D605" s="231" t="s">
        <v>150</v>
      </c>
      <c r="E605" s="242" t="s">
        <v>1</v>
      </c>
      <c r="F605" s="243" t="s">
        <v>81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150</v>
      </c>
      <c r="AU605" s="250" t="s">
        <v>148</v>
      </c>
      <c r="AV605" s="14" t="s">
        <v>148</v>
      </c>
      <c r="AW605" s="14" t="s">
        <v>30</v>
      </c>
      <c r="AX605" s="14" t="s">
        <v>73</v>
      </c>
      <c r="AY605" s="250" t="s">
        <v>140</v>
      </c>
    </row>
    <row r="606" s="15" customFormat="1">
      <c r="A606" s="15"/>
      <c r="B606" s="262"/>
      <c r="C606" s="263"/>
      <c r="D606" s="231" t="s">
        <v>150</v>
      </c>
      <c r="E606" s="264" t="s">
        <v>1</v>
      </c>
      <c r="F606" s="265" t="s">
        <v>188</v>
      </c>
      <c r="G606" s="263"/>
      <c r="H606" s="266">
        <v>19</v>
      </c>
      <c r="I606" s="267"/>
      <c r="J606" s="263"/>
      <c r="K606" s="263"/>
      <c r="L606" s="268"/>
      <c r="M606" s="269"/>
      <c r="N606" s="270"/>
      <c r="O606" s="270"/>
      <c r="P606" s="270"/>
      <c r="Q606" s="270"/>
      <c r="R606" s="270"/>
      <c r="S606" s="270"/>
      <c r="T606" s="271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72" t="s">
        <v>150</v>
      </c>
      <c r="AU606" s="272" t="s">
        <v>148</v>
      </c>
      <c r="AV606" s="15" t="s">
        <v>147</v>
      </c>
      <c r="AW606" s="15" t="s">
        <v>30</v>
      </c>
      <c r="AX606" s="15" t="s">
        <v>81</v>
      </c>
      <c r="AY606" s="272" t="s">
        <v>140</v>
      </c>
    </row>
    <row r="607" s="2" customFormat="1" ht="21.75" customHeight="1">
      <c r="A607" s="38"/>
      <c r="B607" s="39"/>
      <c r="C607" s="215" t="s">
        <v>683</v>
      </c>
      <c r="D607" s="215" t="s">
        <v>143</v>
      </c>
      <c r="E607" s="216" t="s">
        <v>684</v>
      </c>
      <c r="F607" s="217" t="s">
        <v>685</v>
      </c>
      <c r="G607" s="218" t="s">
        <v>173</v>
      </c>
      <c r="H607" s="219">
        <v>7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</v>
      </c>
      <c r="R607" s="225">
        <f>Q607*H607</f>
        <v>0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266</v>
      </c>
      <c r="AT607" s="227" t="s">
        <v>143</v>
      </c>
      <c r="AU607" s="227" t="s">
        <v>148</v>
      </c>
      <c r="AY607" s="17" t="s">
        <v>140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148</v>
      </c>
      <c r="BK607" s="228">
        <f>ROUND(I607*H607,2)</f>
        <v>0</v>
      </c>
      <c r="BL607" s="17" t="s">
        <v>266</v>
      </c>
      <c r="BM607" s="227" t="s">
        <v>686</v>
      </c>
    </row>
    <row r="608" s="14" customFormat="1">
      <c r="A608" s="14"/>
      <c r="B608" s="240"/>
      <c r="C608" s="241"/>
      <c r="D608" s="231" t="s">
        <v>150</v>
      </c>
      <c r="E608" s="242" t="s">
        <v>1</v>
      </c>
      <c r="F608" s="243" t="s">
        <v>189</v>
      </c>
      <c r="G608" s="241"/>
      <c r="H608" s="244">
        <v>7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0" t="s">
        <v>150</v>
      </c>
      <c r="AU608" s="250" t="s">
        <v>148</v>
      </c>
      <c r="AV608" s="14" t="s">
        <v>148</v>
      </c>
      <c r="AW608" s="14" t="s">
        <v>30</v>
      </c>
      <c r="AX608" s="14" t="s">
        <v>81</v>
      </c>
      <c r="AY608" s="250" t="s">
        <v>140</v>
      </c>
    </row>
    <row r="609" s="2" customFormat="1" ht="24.15" customHeight="1">
      <c r="A609" s="38"/>
      <c r="B609" s="39"/>
      <c r="C609" s="215" t="s">
        <v>687</v>
      </c>
      <c r="D609" s="215" t="s">
        <v>143</v>
      </c>
      <c r="E609" s="216" t="s">
        <v>688</v>
      </c>
      <c r="F609" s="217" t="s">
        <v>689</v>
      </c>
      <c r="G609" s="218" t="s">
        <v>197</v>
      </c>
      <c r="H609" s="219">
        <v>33.5</v>
      </c>
      <c r="I609" s="220"/>
      <c r="J609" s="221">
        <f>ROUND(I609*H609,2)</f>
        <v>0</v>
      </c>
      <c r="K609" s="222"/>
      <c r="L609" s="44"/>
      <c r="M609" s="223" t="s">
        <v>1</v>
      </c>
      <c r="N609" s="224" t="s">
        <v>39</v>
      </c>
      <c r="O609" s="91"/>
      <c r="P609" s="225">
        <f>O609*H609</f>
        <v>0</v>
      </c>
      <c r="Q609" s="225">
        <v>0.00116</v>
      </c>
      <c r="R609" s="225">
        <f>Q609*H609</f>
        <v>0.038859999999999999</v>
      </c>
      <c r="S609" s="225">
        <v>0</v>
      </c>
      <c r="T609" s="226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7" t="s">
        <v>266</v>
      </c>
      <c r="AT609" s="227" t="s">
        <v>143</v>
      </c>
      <c r="AU609" s="227" t="s">
        <v>148</v>
      </c>
      <c r="AY609" s="17" t="s">
        <v>140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7" t="s">
        <v>148</v>
      </c>
      <c r="BK609" s="228">
        <f>ROUND(I609*H609,2)</f>
        <v>0</v>
      </c>
      <c r="BL609" s="17" t="s">
        <v>266</v>
      </c>
      <c r="BM609" s="227" t="s">
        <v>690</v>
      </c>
    </row>
    <row r="610" s="13" customFormat="1">
      <c r="A610" s="13"/>
      <c r="B610" s="229"/>
      <c r="C610" s="230"/>
      <c r="D610" s="231" t="s">
        <v>150</v>
      </c>
      <c r="E610" s="232" t="s">
        <v>1</v>
      </c>
      <c r="F610" s="233" t="s">
        <v>691</v>
      </c>
      <c r="G610" s="230"/>
      <c r="H610" s="232" t="s">
        <v>1</v>
      </c>
      <c r="I610" s="234"/>
      <c r="J610" s="230"/>
      <c r="K610" s="230"/>
      <c r="L610" s="235"/>
      <c r="M610" s="236"/>
      <c r="N610" s="237"/>
      <c r="O610" s="237"/>
      <c r="P610" s="237"/>
      <c r="Q610" s="237"/>
      <c r="R610" s="237"/>
      <c r="S610" s="237"/>
      <c r="T610" s="23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9" t="s">
        <v>150</v>
      </c>
      <c r="AU610" s="239" t="s">
        <v>148</v>
      </c>
      <c r="AV610" s="13" t="s">
        <v>81</v>
      </c>
      <c r="AW610" s="13" t="s">
        <v>30</v>
      </c>
      <c r="AX610" s="13" t="s">
        <v>73</v>
      </c>
      <c r="AY610" s="239" t="s">
        <v>140</v>
      </c>
    </row>
    <row r="611" s="14" customFormat="1">
      <c r="A611" s="14"/>
      <c r="B611" s="240"/>
      <c r="C611" s="241"/>
      <c r="D611" s="231" t="s">
        <v>150</v>
      </c>
      <c r="E611" s="242" t="s">
        <v>1</v>
      </c>
      <c r="F611" s="243" t="s">
        <v>277</v>
      </c>
      <c r="G611" s="241"/>
      <c r="H611" s="244">
        <v>18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150</v>
      </c>
      <c r="AU611" s="250" t="s">
        <v>148</v>
      </c>
      <c r="AV611" s="14" t="s">
        <v>148</v>
      </c>
      <c r="AW611" s="14" t="s">
        <v>30</v>
      </c>
      <c r="AX611" s="14" t="s">
        <v>73</v>
      </c>
      <c r="AY611" s="250" t="s">
        <v>140</v>
      </c>
    </row>
    <row r="612" s="13" customFormat="1">
      <c r="A612" s="13"/>
      <c r="B612" s="229"/>
      <c r="C612" s="230"/>
      <c r="D612" s="231" t="s">
        <v>150</v>
      </c>
      <c r="E612" s="232" t="s">
        <v>1</v>
      </c>
      <c r="F612" s="233" t="s">
        <v>692</v>
      </c>
      <c r="G612" s="230"/>
      <c r="H612" s="232" t="s">
        <v>1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150</v>
      </c>
      <c r="AU612" s="239" t="s">
        <v>148</v>
      </c>
      <c r="AV612" s="13" t="s">
        <v>81</v>
      </c>
      <c r="AW612" s="13" t="s">
        <v>30</v>
      </c>
      <c r="AX612" s="13" t="s">
        <v>73</v>
      </c>
      <c r="AY612" s="239" t="s">
        <v>140</v>
      </c>
    </row>
    <row r="613" s="14" customFormat="1">
      <c r="A613" s="14"/>
      <c r="B613" s="240"/>
      <c r="C613" s="241"/>
      <c r="D613" s="231" t="s">
        <v>150</v>
      </c>
      <c r="E613" s="242" t="s">
        <v>1</v>
      </c>
      <c r="F613" s="243" t="s">
        <v>8</v>
      </c>
      <c r="G613" s="241"/>
      <c r="H613" s="244">
        <v>12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150</v>
      </c>
      <c r="AU613" s="250" t="s">
        <v>148</v>
      </c>
      <c r="AV613" s="14" t="s">
        <v>148</v>
      </c>
      <c r="AW613" s="14" t="s">
        <v>30</v>
      </c>
      <c r="AX613" s="14" t="s">
        <v>73</v>
      </c>
      <c r="AY613" s="250" t="s">
        <v>140</v>
      </c>
    </row>
    <row r="614" s="13" customFormat="1">
      <c r="A614" s="13"/>
      <c r="B614" s="229"/>
      <c r="C614" s="230"/>
      <c r="D614" s="231" t="s">
        <v>150</v>
      </c>
      <c r="E614" s="232" t="s">
        <v>1</v>
      </c>
      <c r="F614" s="233" t="s">
        <v>693</v>
      </c>
      <c r="G614" s="230"/>
      <c r="H614" s="232" t="s">
        <v>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150</v>
      </c>
      <c r="AU614" s="239" t="s">
        <v>148</v>
      </c>
      <c r="AV614" s="13" t="s">
        <v>81</v>
      </c>
      <c r="AW614" s="13" t="s">
        <v>30</v>
      </c>
      <c r="AX614" s="13" t="s">
        <v>73</v>
      </c>
      <c r="AY614" s="239" t="s">
        <v>140</v>
      </c>
    </row>
    <row r="615" s="14" customFormat="1">
      <c r="A615" s="14"/>
      <c r="B615" s="240"/>
      <c r="C615" s="241"/>
      <c r="D615" s="231" t="s">
        <v>150</v>
      </c>
      <c r="E615" s="242" t="s">
        <v>1</v>
      </c>
      <c r="F615" s="243" t="s">
        <v>694</v>
      </c>
      <c r="G615" s="241"/>
      <c r="H615" s="244">
        <v>3.5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150</v>
      </c>
      <c r="AU615" s="250" t="s">
        <v>148</v>
      </c>
      <c r="AV615" s="14" t="s">
        <v>148</v>
      </c>
      <c r="AW615" s="14" t="s">
        <v>30</v>
      </c>
      <c r="AX615" s="14" t="s">
        <v>73</v>
      </c>
      <c r="AY615" s="250" t="s">
        <v>140</v>
      </c>
    </row>
    <row r="616" s="15" customFormat="1">
      <c r="A616" s="15"/>
      <c r="B616" s="262"/>
      <c r="C616" s="263"/>
      <c r="D616" s="231" t="s">
        <v>150</v>
      </c>
      <c r="E616" s="264" t="s">
        <v>1</v>
      </c>
      <c r="F616" s="265" t="s">
        <v>188</v>
      </c>
      <c r="G616" s="263"/>
      <c r="H616" s="266">
        <v>33.5</v>
      </c>
      <c r="I616" s="267"/>
      <c r="J616" s="263"/>
      <c r="K616" s="263"/>
      <c r="L616" s="268"/>
      <c r="M616" s="269"/>
      <c r="N616" s="270"/>
      <c r="O616" s="270"/>
      <c r="P616" s="270"/>
      <c r="Q616" s="270"/>
      <c r="R616" s="270"/>
      <c r="S616" s="270"/>
      <c r="T616" s="271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72" t="s">
        <v>150</v>
      </c>
      <c r="AU616" s="272" t="s">
        <v>148</v>
      </c>
      <c r="AV616" s="15" t="s">
        <v>147</v>
      </c>
      <c r="AW616" s="15" t="s">
        <v>30</v>
      </c>
      <c r="AX616" s="15" t="s">
        <v>81</v>
      </c>
      <c r="AY616" s="272" t="s">
        <v>140</v>
      </c>
    </row>
    <row r="617" s="2" customFormat="1" ht="24.15" customHeight="1">
      <c r="A617" s="38"/>
      <c r="B617" s="39"/>
      <c r="C617" s="215" t="s">
        <v>695</v>
      </c>
      <c r="D617" s="215" t="s">
        <v>143</v>
      </c>
      <c r="E617" s="216" t="s">
        <v>696</v>
      </c>
      <c r="F617" s="217" t="s">
        <v>697</v>
      </c>
      <c r="G617" s="218" t="s">
        <v>698</v>
      </c>
      <c r="H617" s="219">
        <v>1</v>
      </c>
      <c r="I617" s="220"/>
      <c r="J617" s="221">
        <f>ROUND(I617*H617,2)</f>
        <v>0</v>
      </c>
      <c r="K617" s="222"/>
      <c r="L617" s="44"/>
      <c r="M617" s="223" t="s">
        <v>1</v>
      </c>
      <c r="N617" s="224" t="s">
        <v>39</v>
      </c>
      <c r="O617" s="91"/>
      <c r="P617" s="225">
        <f>O617*H617</f>
        <v>0</v>
      </c>
      <c r="Q617" s="225">
        <v>0</v>
      </c>
      <c r="R617" s="225">
        <f>Q617*H617</f>
        <v>0</v>
      </c>
      <c r="S617" s="225">
        <v>0</v>
      </c>
      <c r="T617" s="226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7" t="s">
        <v>266</v>
      </c>
      <c r="AT617" s="227" t="s">
        <v>143</v>
      </c>
      <c r="AU617" s="227" t="s">
        <v>148</v>
      </c>
      <c r="AY617" s="17" t="s">
        <v>140</v>
      </c>
      <c r="BE617" s="228">
        <f>IF(N617="základní",J617,0)</f>
        <v>0</v>
      </c>
      <c r="BF617" s="228">
        <f>IF(N617="snížená",J617,0)</f>
        <v>0</v>
      </c>
      <c r="BG617" s="228">
        <f>IF(N617="zákl. přenesená",J617,0)</f>
        <v>0</v>
      </c>
      <c r="BH617" s="228">
        <f>IF(N617="sníž. přenesená",J617,0)</f>
        <v>0</v>
      </c>
      <c r="BI617" s="228">
        <f>IF(N617="nulová",J617,0)</f>
        <v>0</v>
      </c>
      <c r="BJ617" s="17" t="s">
        <v>148</v>
      </c>
      <c r="BK617" s="228">
        <f>ROUND(I617*H617,2)</f>
        <v>0</v>
      </c>
      <c r="BL617" s="17" t="s">
        <v>266</v>
      </c>
      <c r="BM617" s="227" t="s">
        <v>699</v>
      </c>
    </row>
    <row r="618" s="14" customFormat="1">
      <c r="A618" s="14"/>
      <c r="B618" s="240"/>
      <c r="C618" s="241"/>
      <c r="D618" s="231" t="s">
        <v>150</v>
      </c>
      <c r="E618" s="242" t="s">
        <v>1</v>
      </c>
      <c r="F618" s="243" t="s">
        <v>81</v>
      </c>
      <c r="G618" s="241"/>
      <c r="H618" s="244">
        <v>1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150</v>
      </c>
      <c r="AU618" s="250" t="s">
        <v>148</v>
      </c>
      <c r="AV618" s="14" t="s">
        <v>148</v>
      </c>
      <c r="AW618" s="14" t="s">
        <v>30</v>
      </c>
      <c r="AX618" s="14" t="s">
        <v>81</v>
      </c>
      <c r="AY618" s="250" t="s">
        <v>140</v>
      </c>
    </row>
    <row r="619" s="2" customFormat="1" ht="24.15" customHeight="1">
      <c r="A619" s="38"/>
      <c r="B619" s="39"/>
      <c r="C619" s="215" t="s">
        <v>700</v>
      </c>
      <c r="D619" s="215" t="s">
        <v>143</v>
      </c>
      <c r="E619" s="216" t="s">
        <v>701</v>
      </c>
      <c r="F619" s="217" t="s">
        <v>702</v>
      </c>
      <c r="G619" s="218" t="s">
        <v>698</v>
      </c>
      <c r="H619" s="219">
        <v>1</v>
      </c>
      <c r="I619" s="220"/>
      <c r="J619" s="221">
        <f>ROUND(I619*H619,2)</f>
        <v>0</v>
      </c>
      <c r="K619" s="222"/>
      <c r="L619" s="44"/>
      <c r="M619" s="223" t="s">
        <v>1</v>
      </c>
      <c r="N619" s="224" t="s">
        <v>39</v>
      </c>
      <c r="O619" s="91"/>
      <c r="P619" s="225">
        <f>O619*H619</f>
        <v>0</v>
      </c>
      <c r="Q619" s="225">
        <v>0</v>
      </c>
      <c r="R619" s="225">
        <f>Q619*H619</f>
        <v>0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266</v>
      </c>
      <c r="AT619" s="227" t="s">
        <v>143</v>
      </c>
      <c r="AU619" s="227" t="s">
        <v>148</v>
      </c>
      <c r="AY619" s="17" t="s">
        <v>140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148</v>
      </c>
      <c r="BK619" s="228">
        <f>ROUND(I619*H619,2)</f>
        <v>0</v>
      </c>
      <c r="BL619" s="17" t="s">
        <v>266</v>
      </c>
      <c r="BM619" s="227" t="s">
        <v>703</v>
      </c>
    </row>
    <row r="620" s="14" customFormat="1">
      <c r="A620" s="14"/>
      <c r="B620" s="240"/>
      <c r="C620" s="241"/>
      <c r="D620" s="231" t="s">
        <v>150</v>
      </c>
      <c r="E620" s="242" t="s">
        <v>1</v>
      </c>
      <c r="F620" s="243" t="s">
        <v>81</v>
      </c>
      <c r="G620" s="241"/>
      <c r="H620" s="244">
        <v>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150</v>
      </c>
      <c r="AU620" s="250" t="s">
        <v>148</v>
      </c>
      <c r="AV620" s="14" t="s">
        <v>148</v>
      </c>
      <c r="AW620" s="14" t="s">
        <v>30</v>
      </c>
      <c r="AX620" s="14" t="s">
        <v>81</v>
      </c>
      <c r="AY620" s="250" t="s">
        <v>140</v>
      </c>
    </row>
    <row r="621" s="2" customFormat="1" ht="37.8" customHeight="1">
      <c r="A621" s="38"/>
      <c r="B621" s="39"/>
      <c r="C621" s="215" t="s">
        <v>704</v>
      </c>
      <c r="D621" s="215" t="s">
        <v>143</v>
      </c>
      <c r="E621" s="216" t="s">
        <v>705</v>
      </c>
      <c r="F621" s="217" t="s">
        <v>706</v>
      </c>
      <c r="G621" s="218" t="s">
        <v>197</v>
      </c>
      <c r="H621" s="219">
        <v>33.5</v>
      </c>
      <c r="I621" s="220"/>
      <c r="J621" s="221">
        <f>ROUND(I621*H621,2)</f>
        <v>0</v>
      </c>
      <c r="K621" s="222"/>
      <c r="L621" s="44"/>
      <c r="M621" s="223" t="s">
        <v>1</v>
      </c>
      <c r="N621" s="224" t="s">
        <v>39</v>
      </c>
      <c r="O621" s="91"/>
      <c r="P621" s="225">
        <f>O621*H621</f>
        <v>0</v>
      </c>
      <c r="Q621" s="225">
        <v>5.0000000000000002E-05</v>
      </c>
      <c r="R621" s="225">
        <f>Q621*H621</f>
        <v>0.0016750000000000001</v>
      </c>
      <c r="S621" s="225">
        <v>0</v>
      </c>
      <c r="T621" s="22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266</v>
      </c>
      <c r="AT621" s="227" t="s">
        <v>143</v>
      </c>
      <c r="AU621" s="227" t="s">
        <v>148</v>
      </c>
      <c r="AY621" s="17" t="s">
        <v>140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148</v>
      </c>
      <c r="BK621" s="228">
        <f>ROUND(I621*H621,2)</f>
        <v>0</v>
      </c>
      <c r="BL621" s="17" t="s">
        <v>266</v>
      </c>
      <c r="BM621" s="227" t="s">
        <v>707</v>
      </c>
    </row>
    <row r="622" s="14" customFormat="1">
      <c r="A622" s="14"/>
      <c r="B622" s="240"/>
      <c r="C622" s="241"/>
      <c r="D622" s="231" t="s">
        <v>150</v>
      </c>
      <c r="E622" s="242" t="s">
        <v>1</v>
      </c>
      <c r="F622" s="243" t="s">
        <v>708</v>
      </c>
      <c r="G622" s="241"/>
      <c r="H622" s="244">
        <v>33.5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0" t="s">
        <v>150</v>
      </c>
      <c r="AU622" s="250" t="s">
        <v>148</v>
      </c>
      <c r="AV622" s="14" t="s">
        <v>148</v>
      </c>
      <c r="AW622" s="14" t="s">
        <v>30</v>
      </c>
      <c r="AX622" s="14" t="s">
        <v>81</v>
      </c>
      <c r="AY622" s="250" t="s">
        <v>140</v>
      </c>
    </row>
    <row r="623" s="2" customFormat="1" ht="16.5" customHeight="1">
      <c r="A623" s="38"/>
      <c r="B623" s="39"/>
      <c r="C623" s="215" t="s">
        <v>709</v>
      </c>
      <c r="D623" s="215" t="s">
        <v>143</v>
      </c>
      <c r="E623" s="216" t="s">
        <v>710</v>
      </c>
      <c r="F623" s="217" t="s">
        <v>711</v>
      </c>
      <c r="G623" s="218" t="s">
        <v>197</v>
      </c>
      <c r="H623" s="219">
        <v>19</v>
      </c>
      <c r="I623" s="220"/>
      <c r="J623" s="221">
        <f>ROUND(I623*H623,2)</f>
        <v>0</v>
      </c>
      <c r="K623" s="222"/>
      <c r="L623" s="44"/>
      <c r="M623" s="223" t="s">
        <v>1</v>
      </c>
      <c r="N623" s="224" t="s">
        <v>39</v>
      </c>
      <c r="O623" s="91"/>
      <c r="P623" s="225">
        <f>O623*H623</f>
        <v>0</v>
      </c>
      <c r="Q623" s="225">
        <v>0</v>
      </c>
      <c r="R623" s="225">
        <f>Q623*H623</f>
        <v>0</v>
      </c>
      <c r="S623" s="225">
        <v>0.00024000000000000001</v>
      </c>
      <c r="T623" s="226">
        <f>S623*H623</f>
        <v>0.0045599999999999998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266</v>
      </c>
      <c r="AT623" s="227" t="s">
        <v>143</v>
      </c>
      <c r="AU623" s="227" t="s">
        <v>148</v>
      </c>
      <c r="AY623" s="17" t="s">
        <v>140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148</v>
      </c>
      <c r="BK623" s="228">
        <f>ROUND(I623*H623,2)</f>
        <v>0</v>
      </c>
      <c r="BL623" s="17" t="s">
        <v>266</v>
      </c>
      <c r="BM623" s="227" t="s">
        <v>712</v>
      </c>
    </row>
    <row r="624" s="14" customFormat="1">
      <c r="A624" s="14"/>
      <c r="B624" s="240"/>
      <c r="C624" s="241"/>
      <c r="D624" s="231" t="s">
        <v>150</v>
      </c>
      <c r="E624" s="242" t="s">
        <v>1</v>
      </c>
      <c r="F624" s="243" t="s">
        <v>288</v>
      </c>
      <c r="G624" s="241"/>
      <c r="H624" s="244">
        <v>19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150</v>
      </c>
      <c r="AU624" s="250" t="s">
        <v>148</v>
      </c>
      <c r="AV624" s="14" t="s">
        <v>148</v>
      </c>
      <c r="AW624" s="14" t="s">
        <v>30</v>
      </c>
      <c r="AX624" s="14" t="s">
        <v>81</v>
      </c>
      <c r="AY624" s="250" t="s">
        <v>140</v>
      </c>
    </row>
    <row r="625" s="2" customFormat="1" ht="16.5" customHeight="1">
      <c r="A625" s="38"/>
      <c r="B625" s="39"/>
      <c r="C625" s="215" t="s">
        <v>713</v>
      </c>
      <c r="D625" s="215" t="s">
        <v>143</v>
      </c>
      <c r="E625" s="216" t="s">
        <v>714</v>
      </c>
      <c r="F625" s="217" t="s">
        <v>715</v>
      </c>
      <c r="G625" s="218" t="s">
        <v>173</v>
      </c>
      <c r="H625" s="219">
        <v>11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</v>
      </c>
      <c r="R625" s="225">
        <f>Q625*H625</f>
        <v>0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266</v>
      </c>
      <c r="AT625" s="227" t="s">
        <v>143</v>
      </c>
      <c r="AU625" s="227" t="s">
        <v>148</v>
      </c>
      <c r="AY625" s="17" t="s">
        <v>140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148</v>
      </c>
      <c r="BK625" s="228">
        <f>ROUND(I625*H625,2)</f>
        <v>0</v>
      </c>
      <c r="BL625" s="17" t="s">
        <v>266</v>
      </c>
      <c r="BM625" s="227" t="s">
        <v>716</v>
      </c>
    </row>
    <row r="626" s="13" customFormat="1">
      <c r="A626" s="13"/>
      <c r="B626" s="229"/>
      <c r="C626" s="230"/>
      <c r="D626" s="231" t="s">
        <v>150</v>
      </c>
      <c r="E626" s="232" t="s">
        <v>1</v>
      </c>
      <c r="F626" s="233" t="s">
        <v>717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150</v>
      </c>
      <c r="AU626" s="239" t="s">
        <v>148</v>
      </c>
      <c r="AV626" s="13" t="s">
        <v>81</v>
      </c>
      <c r="AW626" s="13" t="s">
        <v>30</v>
      </c>
      <c r="AX626" s="13" t="s">
        <v>73</v>
      </c>
      <c r="AY626" s="239" t="s">
        <v>140</v>
      </c>
    </row>
    <row r="627" s="14" customFormat="1">
      <c r="A627" s="14"/>
      <c r="B627" s="240"/>
      <c r="C627" s="241"/>
      <c r="D627" s="231" t="s">
        <v>150</v>
      </c>
      <c r="E627" s="242" t="s">
        <v>1</v>
      </c>
      <c r="F627" s="243" t="s">
        <v>718</v>
      </c>
      <c r="G627" s="241"/>
      <c r="H627" s="244">
        <v>11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150</v>
      </c>
      <c r="AU627" s="250" t="s">
        <v>148</v>
      </c>
      <c r="AV627" s="14" t="s">
        <v>148</v>
      </c>
      <c r="AW627" s="14" t="s">
        <v>30</v>
      </c>
      <c r="AX627" s="14" t="s">
        <v>81</v>
      </c>
      <c r="AY627" s="250" t="s">
        <v>140</v>
      </c>
    </row>
    <row r="628" s="2" customFormat="1" ht="24.15" customHeight="1">
      <c r="A628" s="38"/>
      <c r="B628" s="39"/>
      <c r="C628" s="215" t="s">
        <v>719</v>
      </c>
      <c r="D628" s="215" t="s">
        <v>143</v>
      </c>
      <c r="E628" s="216" t="s">
        <v>720</v>
      </c>
      <c r="F628" s="217" t="s">
        <v>721</v>
      </c>
      <c r="G628" s="218" t="s">
        <v>173</v>
      </c>
      <c r="H628" s="219">
        <v>2</v>
      </c>
      <c r="I628" s="220"/>
      <c r="J628" s="221">
        <f>ROUND(I628*H628,2)</f>
        <v>0</v>
      </c>
      <c r="K628" s="222"/>
      <c r="L628" s="44"/>
      <c r="M628" s="223" t="s">
        <v>1</v>
      </c>
      <c r="N628" s="224" t="s">
        <v>39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266</v>
      </c>
      <c r="AT628" s="227" t="s">
        <v>143</v>
      </c>
      <c r="AU628" s="227" t="s">
        <v>148</v>
      </c>
      <c r="AY628" s="17" t="s">
        <v>140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148</v>
      </c>
      <c r="BK628" s="228">
        <f>ROUND(I628*H628,2)</f>
        <v>0</v>
      </c>
      <c r="BL628" s="17" t="s">
        <v>266</v>
      </c>
      <c r="BM628" s="227" t="s">
        <v>722</v>
      </c>
    </row>
    <row r="629" s="14" customFormat="1">
      <c r="A629" s="14"/>
      <c r="B629" s="240"/>
      <c r="C629" s="241"/>
      <c r="D629" s="231" t="s">
        <v>150</v>
      </c>
      <c r="E629" s="242" t="s">
        <v>1</v>
      </c>
      <c r="F629" s="243" t="s">
        <v>148</v>
      </c>
      <c r="G629" s="241"/>
      <c r="H629" s="244">
        <v>2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0" t="s">
        <v>150</v>
      </c>
      <c r="AU629" s="250" t="s">
        <v>148</v>
      </c>
      <c r="AV629" s="14" t="s">
        <v>148</v>
      </c>
      <c r="AW629" s="14" t="s">
        <v>30</v>
      </c>
      <c r="AX629" s="14" t="s">
        <v>81</v>
      </c>
      <c r="AY629" s="250" t="s">
        <v>140</v>
      </c>
    </row>
    <row r="630" s="2" customFormat="1" ht="21.75" customHeight="1">
      <c r="A630" s="38"/>
      <c r="B630" s="39"/>
      <c r="C630" s="215" t="s">
        <v>723</v>
      </c>
      <c r="D630" s="215" t="s">
        <v>143</v>
      </c>
      <c r="E630" s="216" t="s">
        <v>724</v>
      </c>
      <c r="F630" s="217" t="s">
        <v>725</v>
      </c>
      <c r="G630" s="218" t="s">
        <v>173</v>
      </c>
      <c r="H630" s="219">
        <v>7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39</v>
      </c>
      <c r="O630" s="91"/>
      <c r="P630" s="225">
        <f>O630*H630</f>
        <v>0</v>
      </c>
      <c r="Q630" s="225">
        <v>0.00017000000000000001</v>
      </c>
      <c r="R630" s="225">
        <f>Q630*H630</f>
        <v>0.0011900000000000001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266</v>
      </c>
      <c r="AT630" s="227" t="s">
        <v>143</v>
      </c>
      <c r="AU630" s="227" t="s">
        <v>148</v>
      </c>
      <c r="AY630" s="17" t="s">
        <v>140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148</v>
      </c>
      <c r="BK630" s="228">
        <f>ROUND(I630*H630,2)</f>
        <v>0</v>
      </c>
      <c r="BL630" s="17" t="s">
        <v>266</v>
      </c>
      <c r="BM630" s="227" t="s">
        <v>726</v>
      </c>
    </row>
    <row r="631" s="13" customFormat="1">
      <c r="A631" s="13"/>
      <c r="B631" s="229"/>
      <c r="C631" s="230"/>
      <c r="D631" s="231" t="s">
        <v>150</v>
      </c>
      <c r="E631" s="232" t="s">
        <v>1</v>
      </c>
      <c r="F631" s="233" t="s">
        <v>727</v>
      </c>
      <c r="G631" s="230"/>
      <c r="H631" s="232" t="s">
        <v>1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9" t="s">
        <v>150</v>
      </c>
      <c r="AU631" s="239" t="s">
        <v>148</v>
      </c>
      <c r="AV631" s="13" t="s">
        <v>81</v>
      </c>
      <c r="AW631" s="13" t="s">
        <v>30</v>
      </c>
      <c r="AX631" s="13" t="s">
        <v>73</v>
      </c>
      <c r="AY631" s="239" t="s">
        <v>140</v>
      </c>
    </row>
    <row r="632" s="14" customFormat="1">
      <c r="A632" s="14"/>
      <c r="B632" s="240"/>
      <c r="C632" s="241"/>
      <c r="D632" s="231" t="s">
        <v>150</v>
      </c>
      <c r="E632" s="242" t="s">
        <v>1</v>
      </c>
      <c r="F632" s="243" t="s">
        <v>728</v>
      </c>
      <c r="G632" s="241"/>
      <c r="H632" s="244">
        <v>7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150</v>
      </c>
      <c r="AU632" s="250" t="s">
        <v>148</v>
      </c>
      <c r="AV632" s="14" t="s">
        <v>148</v>
      </c>
      <c r="AW632" s="14" t="s">
        <v>30</v>
      </c>
      <c r="AX632" s="14" t="s">
        <v>81</v>
      </c>
      <c r="AY632" s="250" t="s">
        <v>140</v>
      </c>
    </row>
    <row r="633" s="2" customFormat="1" ht="21.75" customHeight="1">
      <c r="A633" s="38"/>
      <c r="B633" s="39"/>
      <c r="C633" s="215" t="s">
        <v>729</v>
      </c>
      <c r="D633" s="215" t="s">
        <v>143</v>
      </c>
      <c r="E633" s="216" t="s">
        <v>730</v>
      </c>
      <c r="F633" s="217" t="s">
        <v>731</v>
      </c>
      <c r="G633" s="218" t="s">
        <v>698</v>
      </c>
      <c r="H633" s="219">
        <v>2</v>
      </c>
      <c r="I633" s="220"/>
      <c r="J633" s="221">
        <f>ROUND(I633*H633,2)</f>
        <v>0</v>
      </c>
      <c r="K633" s="222"/>
      <c r="L633" s="44"/>
      <c r="M633" s="223" t="s">
        <v>1</v>
      </c>
      <c r="N633" s="224" t="s">
        <v>39</v>
      </c>
      <c r="O633" s="91"/>
      <c r="P633" s="225">
        <f>O633*H633</f>
        <v>0</v>
      </c>
      <c r="Q633" s="225">
        <v>0.00021000000000000001</v>
      </c>
      <c r="R633" s="225">
        <f>Q633*H633</f>
        <v>0.00042000000000000002</v>
      </c>
      <c r="S633" s="225">
        <v>0</v>
      </c>
      <c r="T633" s="226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266</v>
      </c>
      <c r="AT633" s="227" t="s">
        <v>143</v>
      </c>
      <c r="AU633" s="227" t="s">
        <v>148</v>
      </c>
      <c r="AY633" s="17" t="s">
        <v>140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148</v>
      </c>
      <c r="BK633" s="228">
        <f>ROUND(I633*H633,2)</f>
        <v>0</v>
      </c>
      <c r="BL633" s="17" t="s">
        <v>266</v>
      </c>
      <c r="BM633" s="227" t="s">
        <v>732</v>
      </c>
    </row>
    <row r="634" s="13" customFormat="1">
      <c r="A634" s="13"/>
      <c r="B634" s="229"/>
      <c r="C634" s="230"/>
      <c r="D634" s="231" t="s">
        <v>150</v>
      </c>
      <c r="E634" s="232" t="s">
        <v>1</v>
      </c>
      <c r="F634" s="233" t="s">
        <v>733</v>
      </c>
      <c r="G634" s="230"/>
      <c r="H634" s="232" t="s">
        <v>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150</v>
      </c>
      <c r="AU634" s="239" t="s">
        <v>148</v>
      </c>
      <c r="AV634" s="13" t="s">
        <v>81</v>
      </c>
      <c r="AW634" s="13" t="s">
        <v>30</v>
      </c>
      <c r="AX634" s="13" t="s">
        <v>73</v>
      </c>
      <c r="AY634" s="239" t="s">
        <v>140</v>
      </c>
    </row>
    <row r="635" s="14" customFormat="1">
      <c r="A635" s="14"/>
      <c r="B635" s="240"/>
      <c r="C635" s="241"/>
      <c r="D635" s="231" t="s">
        <v>150</v>
      </c>
      <c r="E635" s="242" t="s">
        <v>1</v>
      </c>
      <c r="F635" s="243" t="s">
        <v>573</v>
      </c>
      <c r="G635" s="241"/>
      <c r="H635" s="244">
        <v>2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150</v>
      </c>
      <c r="AU635" s="250" t="s">
        <v>148</v>
      </c>
      <c r="AV635" s="14" t="s">
        <v>148</v>
      </c>
      <c r="AW635" s="14" t="s">
        <v>30</v>
      </c>
      <c r="AX635" s="14" t="s">
        <v>81</v>
      </c>
      <c r="AY635" s="250" t="s">
        <v>140</v>
      </c>
    </row>
    <row r="636" s="2" customFormat="1" ht="21.75" customHeight="1">
      <c r="A636" s="38"/>
      <c r="B636" s="39"/>
      <c r="C636" s="215" t="s">
        <v>734</v>
      </c>
      <c r="D636" s="215" t="s">
        <v>143</v>
      </c>
      <c r="E636" s="216" t="s">
        <v>735</v>
      </c>
      <c r="F636" s="217" t="s">
        <v>736</v>
      </c>
      <c r="G636" s="218" t="s">
        <v>173</v>
      </c>
      <c r="H636" s="219">
        <v>3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</v>
      </c>
      <c r="R636" s="225">
        <f>Q636*H636</f>
        <v>0</v>
      </c>
      <c r="S636" s="225">
        <v>0.00052999999999999998</v>
      </c>
      <c r="T636" s="226">
        <f>S636*H636</f>
        <v>0.0015899999999999998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266</v>
      </c>
      <c r="AT636" s="227" t="s">
        <v>143</v>
      </c>
      <c r="AU636" s="227" t="s">
        <v>148</v>
      </c>
      <c r="AY636" s="17" t="s">
        <v>140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148</v>
      </c>
      <c r="BK636" s="228">
        <f>ROUND(I636*H636,2)</f>
        <v>0</v>
      </c>
      <c r="BL636" s="17" t="s">
        <v>266</v>
      </c>
      <c r="BM636" s="227" t="s">
        <v>737</v>
      </c>
    </row>
    <row r="637" s="13" customFormat="1">
      <c r="A637" s="13"/>
      <c r="B637" s="229"/>
      <c r="C637" s="230"/>
      <c r="D637" s="231" t="s">
        <v>150</v>
      </c>
      <c r="E637" s="232" t="s">
        <v>1</v>
      </c>
      <c r="F637" s="233" t="s">
        <v>738</v>
      </c>
      <c r="G637" s="230"/>
      <c r="H637" s="232" t="s">
        <v>1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9" t="s">
        <v>150</v>
      </c>
      <c r="AU637" s="239" t="s">
        <v>148</v>
      </c>
      <c r="AV637" s="13" t="s">
        <v>81</v>
      </c>
      <c r="AW637" s="13" t="s">
        <v>30</v>
      </c>
      <c r="AX637" s="13" t="s">
        <v>73</v>
      </c>
      <c r="AY637" s="239" t="s">
        <v>140</v>
      </c>
    </row>
    <row r="638" s="14" customFormat="1">
      <c r="A638" s="14"/>
      <c r="B638" s="240"/>
      <c r="C638" s="241"/>
      <c r="D638" s="231" t="s">
        <v>150</v>
      </c>
      <c r="E638" s="242" t="s">
        <v>1</v>
      </c>
      <c r="F638" s="243" t="s">
        <v>81</v>
      </c>
      <c r="G638" s="241"/>
      <c r="H638" s="244">
        <v>1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150</v>
      </c>
      <c r="AU638" s="250" t="s">
        <v>148</v>
      </c>
      <c r="AV638" s="14" t="s">
        <v>148</v>
      </c>
      <c r="AW638" s="14" t="s">
        <v>30</v>
      </c>
      <c r="AX638" s="14" t="s">
        <v>73</v>
      </c>
      <c r="AY638" s="250" t="s">
        <v>140</v>
      </c>
    </row>
    <row r="639" s="13" customFormat="1">
      <c r="A639" s="13"/>
      <c r="B639" s="229"/>
      <c r="C639" s="230"/>
      <c r="D639" s="231" t="s">
        <v>150</v>
      </c>
      <c r="E639" s="232" t="s">
        <v>1</v>
      </c>
      <c r="F639" s="233" t="s">
        <v>739</v>
      </c>
      <c r="G639" s="230"/>
      <c r="H639" s="232" t="s">
        <v>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150</v>
      </c>
      <c r="AU639" s="239" t="s">
        <v>148</v>
      </c>
      <c r="AV639" s="13" t="s">
        <v>81</v>
      </c>
      <c r="AW639" s="13" t="s">
        <v>30</v>
      </c>
      <c r="AX639" s="13" t="s">
        <v>73</v>
      </c>
      <c r="AY639" s="239" t="s">
        <v>140</v>
      </c>
    </row>
    <row r="640" s="14" customFormat="1">
      <c r="A640" s="14"/>
      <c r="B640" s="240"/>
      <c r="C640" s="241"/>
      <c r="D640" s="231" t="s">
        <v>150</v>
      </c>
      <c r="E640" s="242" t="s">
        <v>1</v>
      </c>
      <c r="F640" s="243" t="s">
        <v>81</v>
      </c>
      <c r="G640" s="241"/>
      <c r="H640" s="244">
        <v>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150</v>
      </c>
      <c r="AU640" s="250" t="s">
        <v>148</v>
      </c>
      <c r="AV640" s="14" t="s">
        <v>148</v>
      </c>
      <c r="AW640" s="14" t="s">
        <v>30</v>
      </c>
      <c r="AX640" s="14" t="s">
        <v>73</v>
      </c>
      <c r="AY640" s="250" t="s">
        <v>140</v>
      </c>
    </row>
    <row r="641" s="13" customFormat="1">
      <c r="A641" s="13"/>
      <c r="B641" s="229"/>
      <c r="C641" s="230"/>
      <c r="D641" s="231" t="s">
        <v>150</v>
      </c>
      <c r="E641" s="232" t="s">
        <v>1</v>
      </c>
      <c r="F641" s="233" t="s">
        <v>740</v>
      </c>
      <c r="G641" s="230"/>
      <c r="H641" s="232" t="s">
        <v>1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9" t="s">
        <v>150</v>
      </c>
      <c r="AU641" s="239" t="s">
        <v>148</v>
      </c>
      <c r="AV641" s="13" t="s">
        <v>81</v>
      </c>
      <c r="AW641" s="13" t="s">
        <v>30</v>
      </c>
      <c r="AX641" s="13" t="s">
        <v>73</v>
      </c>
      <c r="AY641" s="239" t="s">
        <v>140</v>
      </c>
    </row>
    <row r="642" s="14" customFormat="1">
      <c r="A642" s="14"/>
      <c r="B642" s="240"/>
      <c r="C642" s="241"/>
      <c r="D642" s="231" t="s">
        <v>150</v>
      </c>
      <c r="E642" s="242" t="s">
        <v>1</v>
      </c>
      <c r="F642" s="243" t="s">
        <v>81</v>
      </c>
      <c r="G642" s="241"/>
      <c r="H642" s="244">
        <v>1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150</v>
      </c>
      <c r="AU642" s="250" t="s">
        <v>148</v>
      </c>
      <c r="AV642" s="14" t="s">
        <v>148</v>
      </c>
      <c r="AW642" s="14" t="s">
        <v>30</v>
      </c>
      <c r="AX642" s="14" t="s">
        <v>73</v>
      </c>
      <c r="AY642" s="250" t="s">
        <v>140</v>
      </c>
    </row>
    <row r="643" s="15" customFormat="1">
      <c r="A643" s="15"/>
      <c r="B643" s="262"/>
      <c r="C643" s="263"/>
      <c r="D643" s="231" t="s">
        <v>150</v>
      </c>
      <c r="E643" s="264" t="s">
        <v>1</v>
      </c>
      <c r="F643" s="265" t="s">
        <v>188</v>
      </c>
      <c r="G643" s="263"/>
      <c r="H643" s="266">
        <v>3</v>
      </c>
      <c r="I643" s="267"/>
      <c r="J643" s="263"/>
      <c r="K643" s="263"/>
      <c r="L643" s="268"/>
      <c r="M643" s="269"/>
      <c r="N643" s="270"/>
      <c r="O643" s="270"/>
      <c r="P643" s="270"/>
      <c r="Q643" s="270"/>
      <c r="R643" s="270"/>
      <c r="S643" s="270"/>
      <c r="T643" s="271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72" t="s">
        <v>150</v>
      </c>
      <c r="AU643" s="272" t="s">
        <v>148</v>
      </c>
      <c r="AV643" s="15" t="s">
        <v>147</v>
      </c>
      <c r="AW643" s="15" t="s">
        <v>30</v>
      </c>
      <c r="AX643" s="15" t="s">
        <v>81</v>
      </c>
      <c r="AY643" s="272" t="s">
        <v>140</v>
      </c>
    </row>
    <row r="644" s="2" customFormat="1" ht="24.15" customHeight="1">
      <c r="A644" s="38"/>
      <c r="B644" s="39"/>
      <c r="C644" s="215" t="s">
        <v>741</v>
      </c>
      <c r="D644" s="215" t="s">
        <v>143</v>
      </c>
      <c r="E644" s="216" t="s">
        <v>742</v>
      </c>
      <c r="F644" s="217" t="s">
        <v>743</v>
      </c>
      <c r="G644" s="218" t="s">
        <v>173</v>
      </c>
      <c r="H644" s="219">
        <v>1</v>
      </c>
      <c r="I644" s="220"/>
      <c r="J644" s="221">
        <f>ROUND(I644*H644,2)</f>
        <v>0</v>
      </c>
      <c r="K644" s="222"/>
      <c r="L644" s="44"/>
      <c r="M644" s="223" t="s">
        <v>1</v>
      </c>
      <c r="N644" s="224" t="s">
        <v>39</v>
      </c>
      <c r="O644" s="91"/>
      <c r="P644" s="225">
        <f>O644*H644</f>
        <v>0</v>
      </c>
      <c r="Q644" s="225">
        <v>0</v>
      </c>
      <c r="R644" s="225">
        <f>Q644*H644</f>
        <v>0</v>
      </c>
      <c r="S644" s="225">
        <v>0.00123</v>
      </c>
      <c r="T644" s="226">
        <f>S644*H644</f>
        <v>0.00123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266</v>
      </c>
      <c r="AT644" s="227" t="s">
        <v>143</v>
      </c>
      <c r="AU644" s="227" t="s">
        <v>148</v>
      </c>
      <c r="AY644" s="17" t="s">
        <v>140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148</v>
      </c>
      <c r="BK644" s="228">
        <f>ROUND(I644*H644,2)</f>
        <v>0</v>
      </c>
      <c r="BL644" s="17" t="s">
        <v>266</v>
      </c>
      <c r="BM644" s="227" t="s">
        <v>744</v>
      </c>
    </row>
    <row r="645" s="13" customFormat="1">
      <c r="A645" s="13"/>
      <c r="B645" s="229"/>
      <c r="C645" s="230"/>
      <c r="D645" s="231" t="s">
        <v>150</v>
      </c>
      <c r="E645" s="232" t="s">
        <v>1</v>
      </c>
      <c r="F645" s="233" t="s">
        <v>745</v>
      </c>
      <c r="G645" s="230"/>
      <c r="H645" s="232" t="s">
        <v>1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9" t="s">
        <v>150</v>
      </c>
      <c r="AU645" s="239" t="s">
        <v>148</v>
      </c>
      <c r="AV645" s="13" t="s">
        <v>81</v>
      </c>
      <c r="AW645" s="13" t="s">
        <v>30</v>
      </c>
      <c r="AX645" s="13" t="s">
        <v>73</v>
      </c>
      <c r="AY645" s="239" t="s">
        <v>140</v>
      </c>
    </row>
    <row r="646" s="14" customFormat="1">
      <c r="A646" s="14"/>
      <c r="B646" s="240"/>
      <c r="C646" s="241"/>
      <c r="D646" s="231" t="s">
        <v>150</v>
      </c>
      <c r="E646" s="242" t="s">
        <v>1</v>
      </c>
      <c r="F646" s="243" t="s">
        <v>81</v>
      </c>
      <c r="G646" s="241"/>
      <c r="H646" s="244">
        <v>1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0" t="s">
        <v>150</v>
      </c>
      <c r="AU646" s="250" t="s">
        <v>148</v>
      </c>
      <c r="AV646" s="14" t="s">
        <v>148</v>
      </c>
      <c r="AW646" s="14" t="s">
        <v>30</v>
      </c>
      <c r="AX646" s="14" t="s">
        <v>81</v>
      </c>
      <c r="AY646" s="250" t="s">
        <v>140</v>
      </c>
    </row>
    <row r="647" s="2" customFormat="1" ht="24.15" customHeight="1">
      <c r="A647" s="38"/>
      <c r="B647" s="39"/>
      <c r="C647" s="215" t="s">
        <v>746</v>
      </c>
      <c r="D647" s="215" t="s">
        <v>143</v>
      </c>
      <c r="E647" s="216" t="s">
        <v>747</v>
      </c>
      <c r="F647" s="217" t="s">
        <v>748</v>
      </c>
      <c r="G647" s="218" t="s">
        <v>173</v>
      </c>
      <c r="H647" s="219">
        <v>4</v>
      </c>
      <c r="I647" s="220"/>
      <c r="J647" s="221">
        <f>ROUND(I647*H647,2)</f>
        <v>0</v>
      </c>
      <c r="K647" s="222"/>
      <c r="L647" s="44"/>
      <c r="M647" s="223" t="s">
        <v>1</v>
      </c>
      <c r="N647" s="224" t="s">
        <v>39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0.00511</v>
      </c>
      <c r="T647" s="226">
        <f>S647*H647</f>
        <v>0.02044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266</v>
      </c>
      <c r="AT647" s="227" t="s">
        <v>143</v>
      </c>
      <c r="AU647" s="227" t="s">
        <v>148</v>
      </c>
      <c r="AY647" s="17" t="s">
        <v>140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148</v>
      </c>
      <c r="BK647" s="228">
        <f>ROUND(I647*H647,2)</f>
        <v>0</v>
      </c>
      <c r="BL647" s="17" t="s">
        <v>266</v>
      </c>
      <c r="BM647" s="227" t="s">
        <v>749</v>
      </c>
    </row>
    <row r="648" s="13" customFormat="1">
      <c r="A648" s="13"/>
      <c r="B648" s="229"/>
      <c r="C648" s="230"/>
      <c r="D648" s="231" t="s">
        <v>150</v>
      </c>
      <c r="E648" s="232" t="s">
        <v>1</v>
      </c>
      <c r="F648" s="233" t="s">
        <v>750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150</v>
      </c>
      <c r="AU648" s="239" t="s">
        <v>148</v>
      </c>
      <c r="AV648" s="13" t="s">
        <v>81</v>
      </c>
      <c r="AW648" s="13" t="s">
        <v>30</v>
      </c>
      <c r="AX648" s="13" t="s">
        <v>73</v>
      </c>
      <c r="AY648" s="239" t="s">
        <v>140</v>
      </c>
    </row>
    <row r="649" s="14" customFormat="1">
      <c r="A649" s="14"/>
      <c r="B649" s="240"/>
      <c r="C649" s="241"/>
      <c r="D649" s="231" t="s">
        <v>150</v>
      </c>
      <c r="E649" s="242" t="s">
        <v>1</v>
      </c>
      <c r="F649" s="243" t="s">
        <v>81</v>
      </c>
      <c r="G649" s="241"/>
      <c r="H649" s="244">
        <v>1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150</v>
      </c>
      <c r="AU649" s="250" t="s">
        <v>148</v>
      </c>
      <c r="AV649" s="14" t="s">
        <v>148</v>
      </c>
      <c r="AW649" s="14" t="s">
        <v>30</v>
      </c>
      <c r="AX649" s="14" t="s">
        <v>73</v>
      </c>
      <c r="AY649" s="250" t="s">
        <v>140</v>
      </c>
    </row>
    <row r="650" s="13" customFormat="1">
      <c r="A650" s="13"/>
      <c r="B650" s="229"/>
      <c r="C650" s="230"/>
      <c r="D650" s="231" t="s">
        <v>150</v>
      </c>
      <c r="E650" s="232" t="s">
        <v>1</v>
      </c>
      <c r="F650" s="233" t="s">
        <v>751</v>
      </c>
      <c r="G650" s="230"/>
      <c r="H650" s="232" t="s">
        <v>1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150</v>
      </c>
      <c r="AU650" s="239" t="s">
        <v>148</v>
      </c>
      <c r="AV650" s="13" t="s">
        <v>81</v>
      </c>
      <c r="AW650" s="13" t="s">
        <v>30</v>
      </c>
      <c r="AX650" s="13" t="s">
        <v>73</v>
      </c>
      <c r="AY650" s="239" t="s">
        <v>140</v>
      </c>
    </row>
    <row r="651" s="14" customFormat="1">
      <c r="A651" s="14"/>
      <c r="B651" s="240"/>
      <c r="C651" s="241"/>
      <c r="D651" s="231" t="s">
        <v>150</v>
      </c>
      <c r="E651" s="242" t="s">
        <v>1</v>
      </c>
      <c r="F651" s="243" t="s">
        <v>148</v>
      </c>
      <c r="G651" s="241"/>
      <c r="H651" s="244">
        <v>2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150</v>
      </c>
      <c r="AU651" s="250" t="s">
        <v>148</v>
      </c>
      <c r="AV651" s="14" t="s">
        <v>148</v>
      </c>
      <c r="AW651" s="14" t="s">
        <v>30</v>
      </c>
      <c r="AX651" s="14" t="s">
        <v>73</v>
      </c>
      <c r="AY651" s="250" t="s">
        <v>140</v>
      </c>
    </row>
    <row r="652" s="13" customFormat="1">
      <c r="A652" s="13"/>
      <c r="B652" s="229"/>
      <c r="C652" s="230"/>
      <c r="D652" s="231" t="s">
        <v>150</v>
      </c>
      <c r="E652" s="232" t="s">
        <v>1</v>
      </c>
      <c r="F652" s="233" t="s">
        <v>752</v>
      </c>
      <c r="G652" s="230"/>
      <c r="H652" s="232" t="s">
        <v>1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9" t="s">
        <v>150</v>
      </c>
      <c r="AU652" s="239" t="s">
        <v>148</v>
      </c>
      <c r="AV652" s="13" t="s">
        <v>81</v>
      </c>
      <c r="AW652" s="13" t="s">
        <v>30</v>
      </c>
      <c r="AX652" s="13" t="s">
        <v>73</v>
      </c>
      <c r="AY652" s="239" t="s">
        <v>140</v>
      </c>
    </row>
    <row r="653" s="14" customFormat="1">
      <c r="A653" s="14"/>
      <c r="B653" s="240"/>
      <c r="C653" s="241"/>
      <c r="D653" s="231" t="s">
        <v>150</v>
      </c>
      <c r="E653" s="242" t="s">
        <v>1</v>
      </c>
      <c r="F653" s="243" t="s">
        <v>81</v>
      </c>
      <c r="G653" s="241"/>
      <c r="H653" s="244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150</v>
      </c>
      <c r="AU653" s="250" t="s">
        <v>148</v>
      </c>
      <c r="AV653" s="14" t="s">
        <v>148</v>
      </c>
      <c r="AW653" s="14" t="s">
        <v>30</v>
      </c>
      <c r="AX653" s="14" t="s">
        <v>73</v>
      </c>
      <c r="AY653" s="250" t="s">
        <v>140</v>
      </c>
    </row>
    <row r="654" s="15" customFormat="1">
      <c r="A654" s="15"/>
      <c r="B654" s="262"/>
      <c r="C654" s="263"/>
      <c r="D654" s="231" t="s">
        <v>150</v>
      </c>
      <c r="E654" s="264" t="s">
        <v>1</v>
      </c>
      <c r="F654" s="265" t="s">
        <v>188</v>
      </c>
      <c r="G654" s="263"/>
      <c r="H654" s="266">
        <v>4</v>
      </c>
      <c r="I654" s="267"/>
      <c r="J654" s="263"/>
      <c r="K654" s="263"/>
      <c r="L654" s="268"/>
      <c r="M654" s="269"/>
      <c r="N654" s="270"/>
      <c r="O654" s="270"/>
      <c r="P654" s="270"/>
      <c r="Q654" s="270"/>
      <c r="R654" s="270"/>
      <c r="S654" s="270"/>
      <c r="T654" s="271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72" t="s">
        <v>150</v>
      </c>
      <c r="AU654" s="272" t="s">
        <v>148</v>
      </c>
      <c r="AV654" s="15" t="s">
        <v>147</v>
      </c>
      <c r="AW654" s="15" t="s">
        <v>30</v>
      </c>
      <c r="AX654" s="15" t="s">
        <v>81</v>
      </c>
      <c r="AY654" s="272" t="s">
        <v>140</v>
      </c>
    </row>
    <row r="655" s="2" customFormat="1" ht="24.15" customHeight="1">
      <c r="A655" s="38"/>
      <c r="B655" s="39"/>
      <c r="C655" s="215" t="s">
        <v>753</v>
      </c>
      <c r="D655" s="215" t="s">
        <v>143</v>
      </c>
      <c r="E655" s="216" t="s">
        <v>754</v>
      </c>
      <c r="F655" s="217" t="s">
        <v>755</v>
      </c>
      <c r="G655" s="218" t="s">
        <v>173</v>
      </c>
      <c r="H655" s="219">
        <v>2</v>
      </c>
      <c r="I655" s="220"/>
      <c r="J655" s="221">
        <f>ROUND(I655*H655,2)</f>
        <v>0</v>
      </c>
      <c r="K655" s="222"/>
      <c r="L655" s="44"/>
      <c r="M655" s="223" t="s">
        <v>1</v>
      </c>
      <c r="N655" s="224" t="s">
        <v>39</v>
      </c>
      <c r="O655" s="91"/>
      <c r="P655" s="225">
        <f>O655*H655</f>
        <v>0</v>
      </c>
      <c r="Q655" s="225">
        <v>0.00076999999999999996</v>
      </c>
      <c r="R655" s="225">
        <f>Q655*H655</f>
        <v>0.0015399999999999999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266</v>
      </c>
      <c r="AT655" s="227" t="s">
        <v>143</v>
      </c>
      <c r="AU655" s="227" t="s">
        <v>148</v>
      </c>
      <c r="AY655" s="17" t="s">
        <v>140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148</v>
      </c>
      <c r="BK655" s="228">
        <f>ROUND(I655*H655,2)</f>
        <v>0</v>
      </c>
      <c r="BL655" s="17" t="s">
        <v>266</v>
      </c>
      <c r="BM655" s="227" t="s">
        <v>756</v>
      </c>
    </row>
    <row r="656" s="13" customFormat="1">
      <c r="A656" s="13"/>
      <c r="B656" s="229"/>
      <c r="C656" s="230"/>
      <c r="D656" s="231" t="s">
        <v>150</v>
      </c>
      <c r="E656" s="232" t="s">
        <v>1</v>
      </c>
      <c r="F656" s="233" t="s">
        <v>757</v>
      </c>
      <c r="G656" s="230"/>
      <c r="H656" s="232" t="s">
        <v>1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9" t="s">
        <v>150</v>
      </c>
      <c r="AU656" s="239" t="s">
        <v>148</v>
      </c>
      <c r="AV656" s="13" t="s">
        <v>81</v>
      </c>
      <c r="AW656" s="13" t="s">
        <v>30</v>
      </c>
      <c r="AX656" s="13" t="s">
        <v>73</v>
      </c>
      <c r="AY656" s="239" t="s">
        <v>140</v>
      </c>
    </row>
    <row r="657" s="14" customFormat="1">
      <c r="A657" s="14"/>
      <c r="B657" s="240"/>
      <c r="C657" s="241"/>
      <c r="D657" s="231" t="s">
        <v>150</v>
      </c>
      <c r="E657" s="242" t="s">
        <v>1</v>
      </c>
      <c r="F657" s="243" t="s">
        <v>148</v>
      </c>
      <c r="G657" s="241"/>
      <c r="H657" s="244">
        <v>2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150</v>
      </c>
      <c r="AU657" s="250" t="s">
        <v>148</v>
      </c>
      <c r="AV657" s="14" t="s">
        <v>148</v>
      </c>
      <c r="AW657" s="14" t="s">
        <v>30</v>
      </c>
      <c r="AX657" s="14" t="s">
        <v>73</v>
      </c>
      <c r="AY657" s="250" t="s">
        <v>140</v>
      </c>
    </row>
    <row r="658" s="15" customFormat="1">
      <c r="A658" s="15"/>
      <c r="B658" s="262"/>
      <c r="C658" s="263"/>
      <c r="D658" s="231" t="s">
        <v>150</v>
      </c>
      <c r="E658" s="264" t="s">
        <v>1</v>
      </c>
      <c r="F658" s="265" t="s">
        <v>188</v>
      </c>
      <c r="G658" s="263"/>
      <c r="H658" s="266">
        <v>2</v>
      </c>
      <c r="I658" s="267"/>
      <c r="J658" s="263"/>
      <c r="K658" s="263"/>
      <c r="L658" s="268"/>
      <c r="M658" s="269"/>
      <c r="N658" s="270"/>
      <c r="O658" s="270"/>
      <c r="P658" s="270"/>
      <c r="Q658" s="270"/>
      <c r="R658" s="270"/>
      <c r="S658" s="270"/>
      <c r="T658" s="271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2" t="s">
        <v>150</v>
      </c>
      <c r="AU658" s="272" t="s">
        <v>148</v>
      </c>
      <c r="AV658" s="15" t="s">
        <v>147</v>
      </c>
      <c r="AW658" s="15" t="s">
        <v>30</v>
      </c>
      <c r="AX658" s="15" t="s">
        <v>81</v>
      </c>
      <c r="AY658" s="272" t="s">
        <v>140</v>
      </c>
    </row>
    <row r="659" s="2" customFormat="1" ht="24.15" customHeight="1">
      <c r="A659" s="38"/>
      <c r="B659" s="39"/>
      <c r="C659" s="215" t="s">
        <v>758</v>
      </c>
      <c r="D659" s="215" t="s">
        <v>143</v>
      </c>
      <c r="E659" s="216" t="s">
        <v>759</v>
      </c>
      <c r="F659" s="217" t="s">
        <v>760</v>
      </c>
      <c r="G659" s="218" t="s">
        <v>173</v>
      </c>
      <c r="H659" s="219">
        <v>5</v>
      </c>
      <c r="I659" s="220"/>
      <c r="J659" s="221">
        <f>ROUND(I659*H659,2)</f>
        <v>0</v>
      </c>
      <c r="K659" s="222"/>
      <c r="L659" s="44"/>
      <c r="M659" s="223" t="s">
        <v>1</v>
      </c>
      <c r="N659" s="224" t="s">
        <v>39</v>
      </c>
      <c r="O659" s="91"/>
      <c r="P659" s="225">
        <f>O659*H659</f>
        <v>0</v>
      </c>
      <c r="Q659" s="225">
        <v>0.00027999999999999998</v>
      </c>
      <c r="R659" s="225">
        <f>Q659*H659</f>
        <v>0.0013999999999999998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266</v>
      </c>
      <c r="AT659" s="227" t="s">
        <v>143</v>
      </c>
      <c r="AU659" s="227" t="s">
        <v>148</v>
      </c>
      <c r="AY659" s="17" t="s">
        <v>140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148</v>
      </c>
      <c r="BK659" s="228">
        <f>ROUND(I659*H659,2)</f>
        <v>0</v>
      </c>
      <c r="BL659" s="17" t="s">
        <v>266</v>
      </c>
      <c r="BM659" s="227" t="s">
        <v>761</v>
      </c>
    </row>
    <row r="660" s="13" customFormat="1">
      <c r="A660" s="13"/>
      <c r="B660" s="229"/>
      <c r="C660" s="230"/>
      <c r="D660" s="231" t="s">
        <v>150</v>
      </c>
      <c r="E660" s="232" t="s">
        <v>1</v>
      </c>
      <c r="F660" s="233" t="s">
        <v>762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150</v>
      </c>
      <c r="AU660" s="239" t="s">
        <v>148</v>
      </c>
      <c r="AV660" s="13" t="s">
        <v>81</v>
      </c>
      <c r="AW660" s="13" t="s">
        <v>30</v>
      </c>
      <c r="AX660" s="13" t="s">
        <v>73</v>
      </c>
      <c r="AY660" s="239" t="s">
        <v>140</v>
      </c>
    </row>
    <row r="661" s="14" customFormat="1">
      <c r="A661" s="14"/>
      <c r="B661" s="240"/>
      <c r="C661" s="241"/>
      <c r="D661" s="231" t="s">
        <v>150</v>
      </c>
      <c r="E661" s="242" t="s">
        <v>1</v>
      </c>
      <c r="F661" s="243" t="s">
        <v>763</v>
      </c>
      <c r="G661" s="241"/>
      <c r="H661" s="244">
        <v>5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150</v>
      </c>
      <c r="AU661" s="250" t="s">
        <v>148</v>
      </c>
      <c r="AV661" s="14" t="s">
        <v>148</v>
      </c>
      <c r="AW661" s="14" t="s">
        <v>30</v>
      </c>
      <c r="AX661" s="14" t="s">
        <v>81</v>
      </c>
      <c r="AY661" s="250" t="s">
        <v>140</v>
      </c>
    </row>
    <row r="662" s="2" customFormat="1" ht="21.75" customHeight="1">
      <c r="A662" s="38"/>
      <c r="B662" s="39"/>
      <c r="C662" s="215" t="s">
        <v>764</v>
      </c>
      <c r="D662" s="215" t="s">
        <v>143</v>
      </c>
      <c r="E662" s="216" t="s">
        <v>765</v>
      </c>
      <c r="F662" s="217" t="s">
        <v>766</v>
      </c>
      <c r="G662" s="218" t="s">
        <v>173</v>
      </c>
      <c r="H662" s="219">
        <v>5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2.0000000000000002E-05</v>
      </c>
      <c r="R662" s="225">
        <f>Q662*H662</f>
        <v>0.00010000000000000001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266</v>
      </c>
      <c r="AT662" s="227" t="s">
        <v>143</v>
      </c>
      <c r="AU662" s="227" t="s">
        <v>148</v>
      </c>
      <c r="AY662" s="17" t="s">
        <v>140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148</v>
      </c>
      <c r="BK662" s="228">
        <f>ROUND(I662*H662,2)</f>
        <v>0</v>
      </c>
      <c r="BL662" s="17" t="s">
        <v>266</v>
      </c>
      <c r="BM662" s="227" t="s">
        <v>767</v>
      </c>
    </row>
    <row r="663" s="13" customFormat="1">
      <c r="A663" s="13"/>
      <c r="B663" s="229"/>
      <c r="C663" s="230"/>
      <c r="D663" s="231" t="s">
        <v>150</v>
      </c>
      <c r="E663" s="232" t="s">
        <v>1</v>
      </c>
      <c r="F663" s="233" t="s">
        <v>768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150</v>
      </c>
      <c r="AU663" s="239" t="s">
        <v>148</v>
      </c>
      <c r="AV663" s="13" t="s">
        <v>81</v>
      </c>
      <c r="AW663" s="13" t="s">
        <v>30</v>
      </c>
      <c r="AX663" s="13" t="s">
        <v>73</v>
      </c>
      <c r="AY663" s="239" t="s">
        <v>140</v>
      </c>
    </row>
    <row r="664" s="14" customFormat="1">
      <c r="A664" s="14"/>
      <c r="B664" s="240"/>
      <c r="C664" s="241"/>
      <c r="D664" s="231" t="s">
        <v>150</v>
      </c>
      <c r="E664" s="242" t="s">
        <v>1</v>
      </c>
      <c r="F664" s="243" t="s">
        <v>763</v>
      </c>
      <c r="G664" s="241"/>
      <c r="H664" s="244">
        <v>5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150</v>
      </c>
      <c r="AU664" s="250" t="s">
        <v>148</v>
      </c>
      <c r="AV664" s="14" t="s">
        <v>148</v>
      </c>
      <c r="AW664" s="14" t="s">
        <v>30</v>
      </c>
      <c r="AX664" s="14" t="s">
        <v>73</v>
      </c>
      <c r="AY664" s="250" t="s">
        <v>140</v>
      </c>
    </row>
    <row r="665" s="15" customFormat="1">
      <c r="A665" s="15"/>
      <c r="B665" s="262"/>
      <c r="C665" s="263"/>
      <c r="D665" s="231" t="s">
        <v>150</v>
      </c>
      <c r="E665" s="264" t="s">
        <v>1</v>
      </c>
      <c r="F665" s="265" t="s">
        <v>188</v>
      </c>
      <c r="G665" s="263"/>
      <c r="H665" s="266">
        <v>5</v>
      </c>
      <c r="I665" s="267"/>
      <c r="J665" s="263"/>
      <c r="K665" s="263"/>
      <c r="L665" s="268"/>
      <c r="M665" s="269"/>
      <c r="N665" s="270"/>
      <c r="O665" s="270"/>
      <c r="P665" s="270"/>
      <c r="Q665" s="270"/>
      <c r="R665" s="270"/>
      <c r="S665" s="270"/>
      <c r="T665" s="271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72" t="s">
        <v>150</v>
      </c>
      <c r="AU665" s="272" t="s">
        <v>148</v>
      </c>
      <c r="AV665" s="15" t="s">
        <v>147</v>
      </c>
      <c r="AW665" s="15" t="s">
        <v>30</v>
      </c>
      <c r="AX665" s="15" t="s">
        <v>81</v>
      </c>
      <c r="AY665" s="272" t="s">
        <v>140</v>
      </c>
    </row>
    <row r="666" s="2" customFormat="1" ht="24.15" customHeight="1">
      <c r="A666" s="38"/>
      <c r="B666" s="39"/>
      <c r="C666" s="251" t="s">
        <v>769</v>
      </c>
      <c r="D666" s="251" t="s">
        <v>159</v>
      </c>
      <c r="E666" s="252" t="s">
        <v>770</v>
      </c>
      <c r="F666" s="253" t="s">
        <v>771</v>
      </c>
      <c r="G666" s="254" t="s">
        <v>173</v>
      </c>
      <c r="H666" s="255">
        <v>5</v>
      </c>
      <c r="I666" s="256"/>
      <c r="J666" s="257">
        <f>ROUND(I666*H666,2)</f>
        <v>0</v>
      </c>
      <c r="K666" s="258"/>
      <c r="L666" s="259"/>
      <c r="M666" s="260" t="s">
        <v>1</v>
      </c>
      <c r="N666" s="261" t="s">
        <v>39</v>
      </c>
      <c r="O666" s="91"/>
      <c r="P666" s="225">
        <f>O666*H666</f>
        <v>0</v>
      </c>
      <c r="Q666" s="225">
        <v>0.00010000000000000001</v>
      </c>
      <c r="R666" s="225">
        <f>Q666*H666</f>
        <v>0.00050000000000000001</v>
      </c>
      <c r="S666" s="225">
        <v>0</v>
      </c>
      <c r="T666" s="226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7" t="s">
        <v>367</v>
      </c>
      <c r="AT666" s="227" t="s">
        <v>159</v>
      </c>
      <c r="AU666" s="227" t="s">
        <v>148</v>
      </c>
      <c r="AY666" s="17" t="s">
        <v>140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7" t="s">
        <v>148</v>
      </c>
      <c r="BK666" s="228">
        <f>ROUND(I666*H666,2)</f>
        <v>0</v>
      </c>
      <c r="BL666" s="17" t="s">
        <v>266</v>
      </c>
      <c r="BM666" s="227" t="s">
        <v>772</v>
      </c>
    </row>
    <row r="667" s="13" customFormat="1">
      <c r="A667" s="13"/>
      <c r="B667" s="229"/>
      <c r="C667" s="230"/>
      <c r="D667" s="231" t="s">
        <v>150</v>
      </c>
      <c r="E667" s="232" t="s">
        <v>1</v>
      </c>
      <c r="F667" s="233" t="s">
        <v>768</v>
      </c>
      <c r="G667" s="230"/>
      <c r="H667" s="232" t="s">
        <v>1</v>
      </c>
      <c r="I667" s="234"/>
      <c r="J667" s="230"/>
      <c r="K667" s="230"/>
      <c r="L667" s="235"/>
      <c r="M667" s="236"/>
      <c r="N667" s="237"/>
      <c r="O667" s="237"/>
      <c r="P667" s="237"/>
      <c r="Q667" s="237"/>
      <c r="R667" s="237"/>
      <c r="S667" s="237"/>
      <c r="T667" s="23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9" t="s">
        <v>150</v>
      </c>
      <c r="AU667" s="239" t="s">
        <v>148</v>
      </c>
      <c r="AV667" s="13" t="s">
        <v>81</v>
      </c>
      <c r="AW667" s="13" t="s">
        <v>30</v>
      </c>
      <c r="AX667" s="13" t="s">
        <v>73</v>
      </c>
      <c r="AY667" s="239" t="s">
        <v>140</v>
      </c>
    </row>
    <row r="668" s="14" customFormat="1">
      <c r="A668" s="14"/>
      <c r="B668" s="240"/>
      <c r="C668" s="241"/>
      <c r="D668" s="231" t="s">
        <v>150</v>
      </c>
      <c r="E668" s="242" t="s">
        <v>1</v>
      </c>
      <c r="F668" s="243" t="s">
        <v>763</v>
      </c>
      <c r="G668" s="241"/>
      <c r="H668" s="244">
        <v>5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150</v>
      </c>
      <c r="AU668" s="250" t="s">
        <v>148</v>
      </c>
      <c r="AV668" s="14" t="s">
        <v>148</v>
      </c>
      <c r="AW668" s="14" t="s">
        <v>30</v>
      </c>
      <c r="AX668" s="14" t="s">
        <v>73</v>
      </c>
      <c r="AY668" s="250" t="s">
        <v>140</v>
      </c>
    </row>
    <row r="669" s="15" customFormat="1">
      <c r="A669" s="15"/>
      <c r="B669" s="262"/>
      <c r="C669" s="263"/>
      <c r="D669" s="231" t="s">
        <v>150</v>
      </c>
      <c r="E669" s="264" t="s">
        <v>1</v>
      </c>
      <c r="F669" s="265" t="s">
        <v>188</v>
      </c>
      <c r="G669" s="263"/>
      <c r="H669" s="266">
        <v>5</v>
      </c>
      <c r="I669" s="267"/>
      <c r="J669" s="263"/>
      <c r="K669" s="263"/>
      <c r="L669" s="268"/>
      <c r="M669" s="269"/>
      <c r="N669" s="270"/>
      <c r="O669" s="270"/>
      <c r="P669" s="270"/>
      <c r="Q669" s="270"/>
      <c r="R669" s="270"/>
      <c r="S669" s="270"/>
      <c r="T669" s="271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2" t="s">
        <v>150</v>
      </c>
      <c r="AU669" s="272" t="s">
        <v>148</v>
      </c>
      <c r="AV669" s="15" t="s">
        <v>147</v>
      </c>
      <c r="AW669" s="15" t="s">
        <v>30</v>
      </c>
      <c r="AX669" s="15" t="s">
        <v>81</v>
      </c>
      <c r="AY669" s="272" t="s">
        <v>140</v>
      </c>
    </row>
    <row r="670" s="2" customFormat="1" ht="16.5" customHeight="1">
      <c r="A670" s="38"/>
      <c r="B670" s="39"/>
      <c r="C670" s="215" t="s">
        <v>773</v>
      </c>
      <c r="D670" s="215" t="s">
        <v>143</v>
      </c>
      <c r="E670" s="216" t="s">
        <v>774</v>
      </c>
      <c r="F670" s="217" t="s">
        <v>775</v>
      </c>
      <c r="G670" s="218" t="s">
        <v>173</v>
      </c>
      <c r="H670" s="219">
        <v>2</v>
      </c>
      <c r="I670" s="220"/>
      <c r="J670" s="221">
        <f>ROUND(I670*H670,2)</f>
        <v>0</v>
      </c>
      <c r="K670" s="222"/>
      <c r="L670" s="44"/>
      <c r="M670" s="223" t="s">
        <v>1</v>
      </c>
      <c r="N670" s="224" t="s">
        <v>39</v>
      </c>
      <c r="O670" s="91"/>
      <c r="P670" s="225">
        <f>O670*H670</f>
        <v>0</v>
      </c>
      <c r="Q670" s="225">
        <v>0</v>
      </c>
      <c r="R670" s="225">
        <f>Q670*H670</f>
        <v>0</v>
      </c>
      <c r="S670" s="225">
        <v>0.0055999999999999999</v>
      </c>
      <c r="T670" s="226">
        <f>S670*H670</f>
        <v>0.0112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266</v>
      </c>
      <c r="AT670" s="227" t="s">
        <v>143</v>
      </c>
      <c r="AU670" s="227" t="s">
        <v>148</v>
      </c>
      <c r="AY670" s="17" t="s">
        <v>140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148</v>
      </c>
      <c r="BK670" s="228">
        <f>ROUND(I670*H670,2)</f>
        <v>0</v>
      </c>
      <c r="BL670" s="17" t="s">
        <v>266</v>
      </c>
      <c r="BM670" s="227" t="s">
        <v>776</v>
      </c>
    </row>
    <row r="671" s="14" customFormat="1">
      <c r="A671" s="14"/>
      <c r="B671" s="240"/>
      <c r="C671" s="241"/>
      <c r="D671" s="231" t="s">
        <v>150</v>
      </c>
      <c r="E671" s="242" t="s">
        <v>1</v>
      </c>
      <c r="F671" s="243" t="s">
        <v>148</v>
      </c>
      <c r="G671" s="241"/>
      <c r="H671" s="244">
        <v>2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150</v>
      </c>
      <c r="AU671" s="250" t="s">
        <v>148</v>
      </c>
      <c r="AV671" s="14" t="s">
        <v>148</v>
      </c>
      <c r="AW671" s="14" t="s">
        <v>30</v>
      </c>
      <c r="AX671" s="14" t="s">
        <v>81</v>
      </c>
      <c r="AY671" s="250" t="s">
        <v>140</v>
      </c>
    </row>
    <row r="672" s="2" customFormat="1" ht="16.5" customHeight="1">
      <c r="A672" s="38"/>
      <c r="B672" s="39"/>
      <c r="C672" s="215" t="s">
        <v>777</v>
      </c>
      <c r="D672" s="215" t="s">
        <v>143</v>
      </c>
      <c r="E672" s="216" t="s">
        <v>778</v>
      </c>
      <c r="F672" s="217" t="s">
        <v>779</v>
      </c>
      <c r="G672" s="218" t="s">
        <v>173</v>
      </c>
      <c r="H672" s="219">
        <v>2</v>
      </c>
      <c r="I672" s="220"/>
      <c r="J672" s="221">
        <f>ROUND(I672*H672,2)</f>
        <v>0</v>
      </c>
      <c r="K672" s="222"/>
      <c r="L672" s="44"/>
      <c r="M672" s="223" t="s">
        <v>1</v>
      </c>
      <c r="N672" s="224" t="s">
        <v>39</v>
      </c>
      <c r="O672" s="91"/>
      <c r="P672" s="225">
        <f>O672*H672</f>
        <v>0</v>
      </c>
      <c r="Q672" s="225">
        <v>2.0000000000000002E-05</v>
      </c>
      <c r="R672" s="225">
        <f>Q672*H672</f>
        <v>4.0000000000000003E-05</v>
      </c>
      <c r="S672" s="225">
        <v>2.0000000000000002E-05</v>
      </c>
      <c r="T672" s="226">
        <f>S672*H672</f>
        <v>4.0000000000000003E-05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266</v>
      </c>
      <c r="AT672" s="227" t="s">
        <v>143</v>
      </c>
      <c r="AU672" s="227" t="s">
        <v>148</v>
      </c>
      <c r="AY672" s="17" t="s">
        <v>140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148</v>
      </c>
      <c r="BK672" s="228">
        <f>ROUND(I672*H672,2)</f>
        <v>0</v>
      </c>
      <c r="BL672" s="17" t="s">
        <v>266</v>
      </c>
      <c r="BM672" s="227" t="s">
        <v>780</v>
      </c>
    </row>
    <row r="673" s="14" customFormat="1">
      <c r="A673" s="14"/>
      <c r="B673" s="240"/>
      <c r="C673" s="241"/>
      <c r="D673" s="231" t="s">
        <v>150</v>
      </c>
      <c r="E673" s="242" t="s">
        <v>1</v>
      </c>
      <c r="F673" s="243" t="s">
        <v>148</v>
      </c>
      <c r="G673" s="241"/>
      <c r="H673" s="244">
        <v>2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150</v>
      </c>
      <c r="AU673" s="250" t="s">
        <v>148</v>
      </c>
      <c r="AV673" s="14" t="s">
        <v>148</v>
      </c>
      <c r="AW673" s="14" t="s">
        <v>30</v>
      </c>
      <c r="AX673" s="14" t="s">
        <v>81</v>
      </c>
      <c r="AY673" s="250" t="s">
        <v>140</v>
      </c>
    </row>
    <row r="674" s="2" customFormat="1" ht="33" customHeight="1">
      <c r="A674" s="38"/>
      <c r="B674" s="39"/>
      <c r="C674" s="215" t="s">
        <v>781</v>
      </c>
      <c r="D674" s="215" t="s">
        <v>143</v>
      </c>
      <c r="E674" s="216" t="s">
        <v>782</v>
      </c>
      <c r="F674" s="217" t="s">
        <v>783</v>
      </c>
      <c r="G674" s="218" t="s">
        <v>173</v>
      </c>
      <c r="H674" s="219">
        <v>2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0.00155</v>
      </c>
      <c r="R674" s="225">
        <f>Q674*H674</f>
        <v>0.0030999999999999999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266</v>
      </c>
      <c r="AT674" s="227" t="s">
        <v>143</v>
      </c>
      <c r="AU674" s="227" t="s">
        <v>148</v>
      </c>
      <c r="AY674" s="17" t="s">
        <v>140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148</v>
      </c>
      <c r="BK674" s="228">
        <f>ROUND(I674*H674,2)</f>
        <v>0</v>
      </c>
      <c r="BL674" s="17" t="s">
        <v>266</v>
      </c>
      <c r="BM674" s="227" t="s">
        <v>784</v>
      </c>
    </row>
    <row r="675" s="13" customFormat="1">
      <c r="A675" s="13"/>
      <c r="B675" s="229"/>
      <c r="C675" s="230"/>
      <c r="D675" s="231" t="s">
        <v>150</v>
      </c>
      <c r="E675" s="232" t="s">
        <v>1</v>
      </c>
      <c r="F675" s="233" t="s">
        <v>785</v>
      </c>
      <c r="G675" s="230"/>
      <c r="H675" s="232" t="s">
        <v>1</v>
      </c>
      <c r="I675" s="234"/>
      <c r="J675" s="230"/>
      <c r="K675" s="230"/>
      <c r="L675" s="235"/>
      <c r="M675" s="236"/>
      <c r="N675" s="237"/>
      <c r="O675" s="237"/>
      <c r="P675" s="237"/>
      <c r="Q675" s="237"/>
      <c r="R675" s="237"/>
      <c r="S675" s="237"/>
      <c r="T675" s="23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9" t="s">
        <v>150</v>
      </c>
      <c r="AU675" s="239" t="s">
        <v>148</v>
      </c>
      <c r="AV675" s="13" t="s">
        <v>81</v>
      </c>
      <c r="AW675" s="13" t="s">
        <v>30</v>
      </c>
      <c r="AX675" s="13" t="s">
        <v>73</v>
      </c>
      <c r="AY675" s="239" t="s">
        <v>140</v>
      </c>
    </row>
    <row r="676" s="14" customFormat="1">
      <c r="A676" s="14"/>
      <c r="B676" s="240"/>
      <c r="C676" s="241"/>
      <c r="D676" s="231" t="s">
        <v>150</v>
      </c>
      <c r="E676" s="242" t="s">
        <v>1</v>
      </c>
      <c r="F676" s="243" t="s">
        <v>573</v>
      </c>
      <c r="G676" s="241"/>
      <c r="H676" s="244">
        <v>2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150</v>
      </c>
      <c r="AU676" s="250" t="s">
        <v>148</v>
      </c>
      <c r="AV676" s="14" t="s">
        <v>148</v>
      </c>
      <c r="AW676" s="14" t="s">
        <v>30</v>
      </c>
      <c r="AX676" s="14" t="s">
        <v>81</v>
      </c>
      <c r="AY676" s="250" t="s">
        <v>140</v>
      </c>
    </row>
    <row r="677" s="2" customFormat="1" ht="24.15" customHeight="1">
      <c r="A677" s="38"/>
      <c r="B677" s="39"/>
      <c r="C677" s="215" t="s">
        <v>786</v>
      </c>
      <c r="D677" s="215" t="s">
        <v>143</v>
      </c>
      <c r="E677" s="216" t="s">
        <v>787</v>
      </c>
      <c r="F677" s="217" t="s">
        <v>788</v>
      </c>
      <c r="G677" s="218" t="s">
        <v>197</v>
      </c>
      <c r="H677" s="219">
        <v>33.5</v>
      </c>
      <c r="I677" s="220"/>
      <c r="J677" s="221">
        <f>ROUND(I677*H677,2)</f>
        <v>0</v>
      </c>
      <c r="K677" s="222"/>
      <c r="L677" s="44"/>
      <c r="M677" s="223" t="s">
        <v>1</v>
      </c>
      <c r="N677" s="224" t="s">
        <v>39</v>
      </c>
      <c r="O677" s="91"/>
      <c r="P677" s="225">
        <f>O677*H677</f>
        <v>0</v>
      </c>
      <c r="Q677" s="225">
        <v>0.00019000000000000001</v>
      </c>
      <c r="R677" s="225">
        <f>Q677*H677</f>
        <v>0.006365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266</v>
      </c>
      <c r="AT677" s="227" t="s">
        <v>143</v>
      </c>
      <c r="AU677" s="227" t="s">
        <v>148</v>
      </c>
      <c r="AY677" s="17" t="s">
        <v>140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148</v>
      </c>
      <c r="BK677" s="228">
        <f>ROUND(I677*H677,2)</f>
        <v>0</v>
      </c>
      <c r="BL677" s="17" t="s">
        <v>266</v>
      </c>
      <c r="BM677" s="227" t="s">
        <v>789</v>
      </c>
    </row>
    <row r="678" s="14" customFormat="1">
      <c r="A678" s="14"/>
      <c r="B678" s="240"/>
      <c r="C678" s="241"/>
      <c r="D678" s="231" t="s">
        <v>150</v>
      </c>
      <c r="E678" s="242" t="s">
        <v>1</v>
      </c>
      <c r="F678" s="243" t="s">
        <v>708</v>
      </c>
      <c r="G678" s="241"/>
      <c r="H678" s="244">
        <v>33.5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0" t="s">
        <v>150</v>
      </c>
      <c r="AU678" s="250" t="s">
        <v>148</v>
      </c>
      <c r="AV678" s="14" t="s">
        <v>148</v>
      </c>
      <c r="AW678" s="14" t="s">
        <v>30</v>
      </c>
      <c r="AX678" s="14" t="s">
        <v>81</v>
      </c>
      <c r="AY678" s="250" t="s">
        <v>140</v>
      </c>
    </row>
    <row r="679" s="2" customFormat="1" ht="21.75" customHeight="1">
      <c r="A679" s="38"/>
      <c r="B679" s="39"/>
      <c r="C679" s="215" t="s">
        <v>790</v>
      </c>
      <c r="D679" s="215" t="s">
        <v>143</v>
      </c>
      <c r="E679" s="216" t="s">
        <v>791</v>
      </c>
      <c r="F679" s="217" t="s">
        <v>792</v>
      </c>
      <c r="G679" s="218" t="s">
        <v>197</v>
      </c>
      <c r="H679" s="219">
        <v>33.5</v>
      </c>
      <c r="I679" s="220"/>
      <c r="J679" s="221">
        <f>ROUND(I679*H679,2)</f>
        <v>0</v>
      </c>
      <c r="K679" s="222"/>
      <c r="L679" s="44"/>
      <c r="M679" s="223" t="s">
        <v>1</v>
      </c>
      <c r="N679" s="224" t="s">
        <v>39</v>
      </c>
      <c r="O679" s="91"/>
      <c r="P679" s="225">
        <f>O679*H679</f>
        <v>0</v>
      </c>
      <c r="Q679" s="225">
        <v>1.0000000000000001E-05</v>
      </c>
      <c r="R679" s="225">
        <f>Q679*H679</f>
        <v>0.00033500000000000001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266</v>
      </c>
      <c r="AT679" s="227" t="s">
        <v>143</v>
      </c>
      <c r="AU679" s="227" t="s">
        <v>148</v>
      </c>
      <c r="AY679" s="17" t="s">
        <v>140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148</v>
      </c>
      <c r="BK679" s="228">
        <f>ROUND(I679*H679,2)</f>
        <v>0</v>
      </c>
      <c r="BL679" s="17" t="s">
        <v>266</v>
      </c>
      <c r="BM679" s="227" t="s">
        <v>793</v>
      </c>
    </row>
    <row r="680" s="14" customFormat="1">
      <c r="A680" s="14"/>
      <c r="B680" s="240"/>
      <c r="C680" s="241"/>
      <c r="D680" s="231" t="s">
        <v>150</v>
      </c>
      <c r="E680" s="242" t="s">
        <v>1</v>
      </c>
      <c r="F680" s="243" t="s">
        <v>708</v>
      </c>
      <c r="G680" s="241"/>
      <c r="H680" s="244">
        <v>33.5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150</v>
      </c>
      <c r="AU680" s="250" t="s">
        <v>148</v>
      </c>
      <c r="AV680" s="14" t="s">
        <v>148</v>
      </c>
      <c r="AW680" s="14" t="s">
        <v>30</v>
      </c>
      <c r="AX680" s="14" t="s">
        <v>81</v>
      </c>
      <c r="AY680" s="250" t="s">
        <v>140</v>
      </c>
    </row>
    <row r="681" s="2" customFormat="1" ht="24.15" customHeight="1">
      <c r="A681" s="38"/>
      <c r="B681" s="39"/>
      <c r="C681" s="215" t="s">
        <v>794</v>
      </c>
      <c r="D681" s="215" t="s">
        <v>143</v>
      </c>
      <c r="E681" s="216" t="s">
        <v>795</v>
      </c>
      <c r="F681" s="217" t="s">
        <v>796</v>
      </c>
      <c r="G681" s="218" t="s">
        <v>155</v>
      </c>
      <c r="H681" s="219">
        <v>0.056000000000000001</v>
      </c>
      <c r="I681" s="220"/>
      <c r="J681" s="221">
        <f>ROUND(I681*H681,2)</f>
        <v>0</v>
      </c>
      <c r="K681" s="222"/>
      <c r="L681" s="44"/>
      <c r="M681" s="223" t="s">
        <v>1</v>
      </c>
      <c r="N681" s="224" t="s">
        <v>39</v>
      </c>
      <c r="O681" s="91"/>
      <c r="P681" s="225">
        <f>O681*H681</f>
        <v>0</v>
      </c>
      <c r="Q681" s="225">
        <v>0</v>
      </c>
      <c r="R681" s="225">
        <f>Q681*H681</f>
        <v>0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266</v>
      </c>
      <c r="AT681" s="227" t="s">
        <v>143</v>
      </c>
      <c r="AU681" s="227" t="s">
        <v>148</v>
      </c>
      <c r="AY681" s="17" t="s">
        <v>140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148</v>
      </c>
      <c r="BK681" s="228">
        <f>ROUND(I681*H681,2)</f>
        <v>0</v>
      </c>
      <c r="BL681" s="17" t="s">
        <v>266</v>
      </c>
      <c r="BM681" s="227" t="s">
        <v>797</v>
      </c>
    </row>
    <row r="682" s="2" customFormat="1" ht="24.15" customHeight="1">
      <c r="A682" s="38"/>
      <c r="B682" s="39"/>
      <c r="C682" s="215" t="s">
        <v>798</v>
      </c>
      <c r="D682" s="215" t="s">
        <v>143</v>
      </c>
      <c r="E682" s="216" t="s">
        <v>799</v>
      </c>
      <c r="F682" s="217" t="s">
        <v>800</v>
      </c>
      <c r="G682" s="218" t="s">
        <v>155</v>
      </c>
      <c r="H682" s="219">
        <v>0.056000000000000001</v>
      </c>
      <c r="I682" s="220"/>
      <c r="J682" s="221">
        <f>ROUND(I682*H682,2)</f>
        <v>0</v>
      </c>
      <c r="K682" s="222"/>
      <c r="L682" s="44"/>
      <c r="M682" s="223" t="s">
        <v>1</v>
      </c>
      <c r="N682" s="224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266</v>
      </c>
      <c r="AT682" s="227" t="s">
        <v>143</v>
      </c>
      <c r="AU682" s="227" t="s">
        <v>148</v>
      </c>
      <c r="AY682" s="17" t="s">
        <v>140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148</v>
      </c>
      <c r="BK682" s="228">
        <f>ROUND(I682*H682,2)</f>
        <v>0</v>
      </c>
      <c r="BL682" s="17" t="s">
        <v>266</v>
      </c>
      <c r="BM682" s="227" t="s">
        <v>801</v>
      </c>
    </row>
    <row r="683" s="2" customFormat="1" ht="24.15" customHeight="1">
      <c r="A683" s="38"/>
      <c r="B683" s="39"/>
      <c r="C683" s="215" t="s">
        <v>802</v>
      </c>
      <c r="D683" s="215" t="s">
        <v>143</v>
      </c>
      <c r="E683" s="216" t="s">
        <v>803</v>
      </c>
      <c r="F683" s="217" t="s">
        <v>804</v>
      </c>
      <c r="G683" s="218" t="s">
        <v>155</v>
      </c>
      <c r="H683" s="219">
        <v>0.056000000000000001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266</v>
      </c>
      <c r="AT683" s="227" t="s">
        <v>143</v>
      </c>
      <c r="AU683" s="227" t="s">
        <v>148</v>
      </c>
      <c r="AY683" s="17" t="s">
        <v>140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148</v>
      </c>
      <c r="BK683" s="228">
        <f>ROUND(I683*H683,2)</f>
        <v>0</v>
      </c>
      <c r="BL683" s="17" t="s">
        <v>266</v>
      </c>
      <c r="BM683" s="227" t="s">
        <v>805</v>
      </c>
    </row>
    <row r="684" s="12" customFormat="1" ht="22.8" customHeight="1">
      <c r="A684" s="12"/>
      <c r="B684" s="199"/>
      <c r="C684" s="200"/>
      <c r="D684" s="201" t="s">
        <v>72</v>
      </c>
      <c r="E684" s="213" t="s">
        <v>806</v>
      </c>
      <c r="F684" s="213" t="s">
        <v>807</v>
      </c>
      <c r="G684" s="200"/>
      <c r="H684" s="200"/>
      <c r="I684" s="203"/>
      <c r="J684" s="214">
        <f>BK684</f>
        <v>0</v>
      </c>
      <c r="K684" s="200"/>
      <c r="L684" s="205"/>
      <c r="M684" s="206"/>
      <c r="N684" s="207"/>
      <c r="O684" s="207"/>
      <c r="P684" s="208">
        <f>SUM(P685:P690)</f>
        <v>0</v>
      </c>
      <c r="Q684" s="207"/>
      <c r="R684" s="208">
        <f>SUM(R685:R690)</f>
        <v>0.00017999999999999998</v>
      </c>
      <c r="S684" s="207"/>
      <c r="T684" s="209">
        <f>SUM(T685:T690)</f>
        <v>0.00513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10" t="s">
        <v>148</v>
      </c>
      <c r="AT684" s="211" t="s">
        <v>72</v>
      </c>
      <c r="AU684" s="211" t="s">
        <v>81</v>
      </c>
      <c r="AY684" s="210" t="s">
        <v>140</v>
      </c>
      <c r="BK684" s="212">
        <f>SUM(BK685:BK690)</f>
        <v>0</v>
      </c>
    </row>
    <row r="685" s="2" customFormat="1" ht="24.15" customHeight="1">
      <c r="A685" s="38"/>
      <c r="B685" s="39"/>
      <c r="C685" s="215" t="s">
        <v>808</v>
      </c>
      <c r="D685" s="215" t="s">
        <v>143</v>
      </c>
      <c r="E685" s="216" t="s">
        <v>809</v>
      </c>
      <c r="F685" s="217" t="s">
        <v>810</v>
      </c>
      <c r="G685" s="218" t="s">
        <v>811</v>
      </c>
      <c r="H685" s="219">
        <v>1</v>
      </c>
      <c r="I685" s="220"/>
      <c r="J685" s="221">
        <f>ROUND(I685*H685,2)</f>
        <v>0</v>
      </c>
      <c r="K685" s="222"/>
      <c r="L685" s="44"/>
      <c r="M685" s="223" t="s">
        <v>1</v>
      </c>
      <c r="N685" s="224" t="s">
        <v>39</v>
      </c>
      <c r="O685" s="91"/>
      <c r="P685" s="225">
        <f>O685*H685</f>
        <v>0</v>
      </c>
      <c r="Q685" s="225">
        <v>0</v>
      </c>
      <c r="R685" s="225">
        <f>Q685*H685</f>
        <v>0</v>
      </c>
      <c r="S685" s="225">
        <v>0.00513</v>
      </c>
      <c r="T685" s="226">
        <f>S685*H685</f>
        <v>0.00513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266</v>
      </c>
      <c r="AT685" s="227" t="s">
        <v>143</v>
      </c>
      <c r="AU685" s="227" t="s">
        <v>148</v>
      </c>
      <c r="AY685" s="17" t="s">
        <v>140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148</v>
      </c>
      <c r="BK685" s="228">
        <f>ROUND(I685*H685,2)</f>
        <v>0</v>
      </c>
      <c r="BL685" s="17" t="s">
        <v>266</v>
      </c>
      <c r="BM685" s="227" t="s">
        <v>812</v>
      </c>
    </row>
    <row r="686" s="2" customFormat="1" ht="24.15" customHeight="1">
      <c r="A686" s="38"/>
      <c r="B686" s="39"/>
      <c r="C686" s="215" t="s">
        <v>813</v>
      </c>
      <c r="D686" s="215" t="s">
        <v>143</v>
      </c>
      <c r="E686" s="216" t="s">
        <v>814</v>
      </c>
      <c r="F686" s="217" t="s">
        <v>815</v>
      </c>
      <c r="G686" s="218" t="s">
        <v>698</v>
      </c>
      <c r="H686" s="219">
        <v>1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6.9999999999999994E-05</v>
      </c>
      <c r="R686" s="225">
        <f>Q686*H686</f>
        <v>6.9999999999999994E-05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266</v>
      </c>
      <c r="AT686" s="227" t="s">
        <v>143</v>
      </c>
      <c r="AU686" s="227" t="s">
        <v>148</v>
      </c>
      <c r="AY686" s="17" t="s">
        <v>140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148</v>
      </c>
      <c r="BK686" s="228">
        <f>ROUND(I686*H686,2)</f>
        <v>0</v>
      </c>
      <c r="BL686" s="17" t="s">
        <v>266</v>
      </c>
      <c r="BM686" s="227" t="s">
        <v>816</v>
      </c>
    </row>
    <row r="687" s="2" customFormat="1" ht="21.75" customHeight="1">
      <c r="A687" s="38"/>
      <c r="B687" s="39"/>
      <c r="C687" s="251" t="s">
        <v>817</v>
      </c>
      <c r="D687" s="251" t="s">
        <v>159</v>
      </c>
      <c r="E687" s="252" t="s">
        <v>818</v>
      </c>
      <c r="F687" s="253" t="s">
        <v>819</v>
      </c>
      <c r="G687" s="254" t="s">
        <v>173</v>
      </c>
      <c r="H687" s="255">
        <v>1</v>
      </c>
      <c r="I687" s="256"/>
      <c r="J687" s="257">
        <f>ROUND(I687*H687,2)</f>
        <v>0</v>
      </c>
      <c r="K687" s="258"/>
      <c r="L687" s="259"/>
      <c r="M687" s="260" t="s">
        <v>1</v>
      </c>
      <c r="N687" s="261" t="s">
        <v>39</v>
      </c>
      <c r="O687" s="91"/>
      <c r="P687" s="225">
        <f>O687*H687</f>
        <v>0</v>
      </c>
      <c r="Q687" s="225">
        <v>0.00011</v>
      </c>
      <c r="R687" s="225">
        <f>Q687*H687</f>
        <v>0.00011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367</v>
      </c>
      <c r="AT687" s="227" t="s">
        <v>159</v>
      </c>
      <c r="AU687" s="227" t="s">
        <v>148</v>
      </c>
      <c r="AY687" s="17" t="s">
        <v>140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148</v>
      </c>
      <c r="BK687" s="228">
        <f>ROUND(I687*H687,2)</f>
        <v>0</v>
      </c>
      <c r="BL687" s="17" t="s">
        <v>266</v>
      </c>
      <c r="BM687" s="227" t="s">
        <v>820</v>
      </c>
    </row>
    <row r="688" s="14" customFormat="1">
      <c r="A688" s="14"/>
      <c r="B688" s="240"/>
      <c r="C688" s="241"/>
      <c r="D688" s="231" t="s">
        <v>150</v>
      </c>
      <c r="E688" s="242" t="s">
        <v>1</v>
      </c>
      <c r="F688" s="243" t="s">
        <v>81</v>
      </c>
      <c r="G688" s="241"/>
      <c r="H688" s="244">
        <v>1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150</v>
      </c>
      <c r="AU688" s="250" t="s">
        <v>148</v>
      </c>
      <c r="AV688" s="14" t="s">
        <v>148</v>
      </c>
      <c r="AW688" s="14" t="s">
        <v>30</v>
      </c>
      <c r="AX688" s="14" t="s">
        <v>81</v>
      </c>
      <c r="AY688" s="250" t="s">
        <v>140</v>
      </c>
    </row>
    <row r="689" s="2" customFormat="1" ht="24.15" customHeight="1">
      <c r="A689" s="38"/>
      <c r="B689" s="39"/>
      <c r="C689" s="215" t="s">
        <v>821</v>
      </c>
      <c r="D689" s="215" t="s">
        <v>143</v>
      </c>
      <c r="E689" s="216" t="s">
        <v>822</v>
      </c>
      <c r="F689" s="217" t="s">
        <v>823</v>
      </c>
      <c r="G689" s="218" t="s">
        <v>824</v>
      </c>
      <c r="H689" s="273"/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266</v>
      </c>
      <c r="AT689" s="227" t="s">
        <v>143</v>
      </c>
      <c r="AU689" s="227" t="s">
        <v>148</v>
      </c>
      <c r="AY689" s="17" t="s">
        <v>140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148</v>
      </c>
      <c r="BK689" s="228">
        <f>ROUND(I689*H689,2)</f>
        <v>0</v>
      </c>
      <c r="BL689" s="17" t="s">
        <v>266</v>
      </c>
      <c r="BM689" s="227" t="s">
        <v>825</v>
      </c>
    </row>
    <row r="690" s="2" customFormat="1" ht="24.15" customHeight="1">
      <c r="A690" s="38"/>
      <c r="B690" s="39"/>
      <c r="C690" s="215" t="s">
        <v>826</v>
      </c>
      <c r="D690" s="215" t="s">
        <v>143</v>
      </c>
      <c r="E690" s="216" t="s">
        <v>827</v>
      </c>
      <c r="F690" s="217" t="s">
        <v>828</v>
      </c>
      <c r="G690" s="218" t="s">
        <v>824</v>
      </c>
      <c r="H690" s="273"/>
      <c r="I690" s="220"/>
      <c r="J690" s="221">
        <f>ROUND(I690*H690,2)</f>
        <v>0</v>
      </c>
      <c r="K690" s="222"/>
      <c r="L690" s="44"/>
      <c r="M690" s="223" t="s">
        <v>1</v>
      </c>
      <c r="N690" s="224" t="s">
        <v>39</v>
      </c>
      <c r="O690" s="91"/>
      <c r="P690" s="225">
        <f>O690*H690</f>
        <v>0</v>
      </c>
      <c r="Q690" s="225">
        <v>0</v>
      </c>
      <c r="R690" s="225">
        <f>Q690*H690</f>
        <v>0</v>
      </c>
      <c r="S690" s="225">
        <v>0</v>
      </c>
      <c r="T690" s="226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27" t="s">
        <v>266</v>
      </c>
      <c r="AT690" s="227" t="s">
        <v>143</v>
      </c>
      <c r="AU690" s="227" t="s">
        <v>148</v>
      </c>
      <c r="AY690" s="17" t="s">
        <v>140</v>
      </c>
      <c r="BE690" s="228">
        <f>IF(N690="základní",J690,0)</f>
        <v>0</v>
      </c>
      <c r="BF690" s="228">
        <f>IF(N690="snížená",J690,0)</f>
        <v>0</v>
      </c>
      <c r="BG690" s="228">
        <f>IF(N690="zákl. přenesená",J690,0)</f>
        <v>0</v>
      </c>
      <c r="BH690" s="228">
        <f>IF(N690="sníž. přenesená",J690,0)</f>
        <v>0</v>
      </c>
      <c r="BI690" s="228">
        <f>IF(N690="nulová",J690,0)</f>
        <v>0</v>
      </c>
      <c r="BJ690" s="17" t="s">
        <v>148</v>
      </c>
      <c r="BK690" s="228">
        <f>ROUND(I690*H690,2)</f>
        <v>0</v>
      </c>
      <c r="BL690" s="17" t="s">
        <v>266</v>
      </c>
      <c r="BM690" s="227" t="s">
        <v>829</v>
      </c>
    </row>
    <row r="691" s="12" customFormat="1" ht="22.8" customHeight="1">
      <c r="A691" s="12"/>
      <c r="B691" s="199"/>
      <c r="C691" s="200"/>
      <c r="D691" s="201" t="s">
        <v>72</v>
      </c>
      <c r="E691" s="213" t="s">
        <v>830</v>
      </c>
      <c r="F691" s="213" t="s">
        <v>831</v>
      </c>
      <c r="G691" s="200"/>
      <c r="H691" s="200"/>
      <c r="I691" s="203"/>
      <c r="J691" s="214">
        <f>BK691</f>
        <v>0</v>
      </c>
      <c r="K691" s="200"/>
      <c r="L691" s="205"/>
      <c r="M691" s="206"/>
      <c r="N691" s="207"/>
      <c r="O691" s="207"/>
      <c r="P691" s="208">
        <f>SUM(P692:P754)</f>
        <v>0</v>
      </c>
      <c r="Q691" s="207"/>
      <c r="R691" s="208">
        <f>SUM(R692:R754)</f>
        <v>0.13907000000000003</v>
      </c>
      <c r="S691" s="207"/>
      <c r="T691" s="209">
        <f>SUM(T692:T754)</f>
        <v>0.15930000000000003</v>
      </c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R691" s="210" t="s">
        <v>148</v>
      </c>
      <c r="AT691" s="211" t="s">
        <v>72</v>
      </c>
      <c r="AU691" s="211" t="s">
        <v>81</v>
      </c>
      <c r="AY691" s="210" t="s">
        <v>140</v>
      </c>
      <c r="BK691" s="212">
        <f>SUM(BK692:BK754)</f>
        <v>0</v>
      </c>
    </row>
    <row r="692" s="2" customFormat="1" ht="16.5" customHeight="1">
      <c r="A692" s="38"/>
      <c r="B692" s="39"/>
      <c r="C692" s="215" t="s">
        <v>832</v>
      </c>
      <c r="D692" s="215" t="s">
        <v>143</v>
      </c>
      <c r="E692" s="216" t="s">
        <v>833</v>
      </c>
      <c r="F692" s="217" t="s">
        <v>834</v>
      </c>
      <c r="G692" s="218" t="s">
        <v>835</v>
      </c>
      <c r="H692" s="219">
        <v>2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266</v>
      </c>
      <c r="AT692" s="227" t="s">
        <v>143</v>
      </c>
      <c r="AU692" s="227" t="s">
        <v>148</v>
      </c>
      <c r="AY692" s="17" t="s">
        <v>140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148</v>
      </c>
      <c r="BK692" s="228">
        <f>ROUND(I692*H692,2)</f>
        <v>0</v>
      </c>
      <c r="BL692" s="17" t="s">
        <v>266</v>
      </c>
      <c r="BM692" s="227" t="s">
        <v>836</v>
      </c>
    </row>
    <row r="693" s="2" customFormat="1" ht="16.5" customHeight="1">
      <c r="A693" s="38"/>
      <c r="B693" s="39"/>
      <c r="C693" s="215" t="s">
        <v>837</v>
      </c>
      <c r="D693" s="215" t="s">
        <v>143</v>
      </c>
      <c r="E693" s="216" t="s">
        <v>838</v>
      </c>
      <c r="F693" s="217" t="s">
        <v>839</v>
      </c>
      <c r="G693" s="218" t="s">
        <v>698</v>
      </c>
      <c r="H693" s="219">
        <v>1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</v>
      </c>
      <c r="R693" s="225">
        <f>Q693*H693</f>
        <v>0</v>
      </c>
      <c r="S693" s="225">
        <v>0.034200000000000001</v>
      </c>
      <c r="T693" s="226">
        <f>S693*H693</f>
        <v>0.034200000000000001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266</v>
      </c>
      <c r="AT693" s="227" t="s">
        <v>143</v>
      </c>
      <c r="AU693" s="227" t="s">
        <v>148</v>
      </c>
      <c r="AY693" s="17" t="s">
        <v>140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148</v>
      </c>
      <c r="BK693" s="228">
        <f>ROUND(I693*H693,2)</f>
        <v>0</v>
      </c>
      <c r="BL693" s="17" t="s">
        <v>266</v>
      </c>
      <c r="BM693" s="227" t="s">
        <v>840</v>
      </c>
    </row>
    <row r="694" s="2" customFormat="1" ht="21.75" customHeight="1">
      <c r="A694" s="38"/>
      <c r="B694" s="39"/>
      <c r="C694" s="215" t="s">
        <v>841</v>
      </c>
      <c r="D694" s="215" t="s">
        <v>143</v>
      </c>
      <c r="E694" s="216" t="s">
        <v>842</v>
      </c>
      <c r="F694" s="217" t="s">
        <v>843</v>
      </c>
      <c r="G694" s="218" t="s">
        <v>173</v>
      </c>
      <c r="H694" s="219">
        <v>1</v>
      </c>
      <c r="I694" s="220"/>
      <c r="J694" s="221">
        <f>ROUND(I694*H694,2)</f>
        <v>0</v>
      </c>
      <c r="K694" s="222"/>
      <c r="L694" s="44"/>
      <c r="M694" s="223" t="s">
        <v>1</v>
      </c>
      <c r="N694" s="224" t="s">
        <v>39</v>
      </c>
      <c r="O694" s="91"/>
      <c r="P694" s="225">
        <f>O694*H694</f>
        <v>0</v>
      </c>
      <c r="Q694" s="225">
        <v>0.0011900000000000001</v>
      </c>
      <c r="R694" s="225">
        <f>Q694*H694</f>
        <v>0.0011900000000000001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266</v>
      </c>
      <c r="AT694" s="227" t="s">
        <v>143</v>
      </c>
      <c r="AU694" s="227" t="s">
        <v>148</v>
      </c>
      <c r="AY694" s="17" t="s">
        <v>140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148</v>
      </c>
      <c r="BK694" s="228">
        <f>ROUND(I694*H694,2)</f>
        <v>0</v>
      </c>
      <c r="BL694" s="17" t="s">
        <v>266</v>
      </c>
      <c r="BM694" s="227" t="s">
        <v>844</v>
      </c>
    </row>
    <row r="695" s="14" customFormat="1">
      <c r="A695" s="14"/>
      <c r="B695" s="240"/>
      <c r="C695" s="241"/>
      <c r="D695" s="231" t="s">
        <v>150</v>
      </c>
      <c r="E695" s="242" t="s">
        <v>1</v>
      </c>
      <c r="F695" s="243" t="s">
        <v>81</v>
      </c>
      <c r="G695" s="241"/>
      <c r="H695" s="244">
        <v>1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150</v>
      </c>
      <c r="AU695" s="250" t="s">
        <v>148</v>
      </c>
      <c r="AV695" s="14" t="s">
        <v>148</v>
      </c>
      <c r="AW695" s="14" t="s">
        <v>30</v>
      </c>
      <c r="AX695" s="14" t="s">
        <v>81</v>
      </c>
      <c r="AY695" s="250" t="s">
        <v>140</v>
      </c>
    </row>
    <row r="696" s="2" customFormat="1" ht="24.15" customHeight="1">
      <c r="A696" s="38"/>
      <c r="B696" s="39"/>
      <c r="C696" s="251" t="s">
        <v>845</v>
      </c>
      <c r="D696" s="251" t="s">
        <v>159</v>
      </c>
      <c r="E696" s="252" t="s">
        <v>846</v>
      </c>
      <c r="F696" s="253" t="s">
        <v>847</v>
      </c>
      <c r="G696" s="254" t="s">
        <v>173</v>
      </c>
      <c r="H696" s="255">
        <v>1</v>
      </c>
      <c r="I696" s="256"/>
      <c r="J696" s="257">
        <f>ROUND(I696*H696,2)</f>
        <v>0</v>
      </c>
      <c r="K696" s="258"/>
      <c r="L696" s="259"/>
      <c r="M696" s="260" t="s">
        <v>1</v>
      </c>
      <c r="N696" s="261" t="s">
        <v>39</v>
      </c>
      <c r="O696" s="91"/>
      <c r="P696" s="225">
        <f>O696*H696</f>
        <v>0</v>
      </c>
      <c r="Q696" s="225">
        <v>0.014500000000000001</v>
      </c>
      <c r="R696" s="225">
        <f>Q696*H696</f>
        <v>0.014500000000000001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367</v>
      </c>
      <c r="AT696" s="227" t="s">
        <v>159</v>
      </c>
      <c r="AU696" s="227" t="s">
        <v>148</v>
      </c>
      <c r="AY696" s="17" t="s">
        <v>140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148</v>
      </c>
      <c r="BK696" s="228">
        <f>ROUND(I696*H696,2)</f>
        <v>0</v>
      </c>
      <c r="BL696" s="17" t="s">
        <v>266</v>
      </c>
      <c r="BM696" s="227" t="s">
        <v>848</v>
      </c>
    </row>
    <row r="697" s="2" customFormat="1" ht="16.5" customHeight="1">
      <c r="A697" s="38"/>
      <c r="B697" s="39"/>
      <c r="C697" s="215" t="s">
        <v>849</v>
      </c>
      <c r="D697" s="215" t="s">
        <v>143</v>
      </c>
      <c r="E697" s="216" t="s">
        <v>850</v>
      </c>
      <c r="F697" s="217" t="s">
        <v>851</v>
      </c>
      <c r="G697" s="218" t="s">
        <v>173</v>
      </c>
      <c r="H697" s="219">
        <v>1</v>
      </c>
      <c r="I697" s="220"/>
      <c r="J697" s="221">
        <f>ROUND(I697*H697,2)</f>
        <v>0</v>
      </c>
      <c r="K697" s="222"/>
      <c r="L697" s="44"/>
      <c r="M697" s="223" t="s">
        <v>1</v>
      </c>
      <c r="N697" s="224" t="s">
        <v>39</v>
      </c>
      <c r="O697" s="91"/>
      <c r="P697" s="225">
        <f>O697*H697</f>
        <v>0</v>
      </c>
      <c r="Q697" s="225">
        <v>0</v>
      </c>
      <c r="R697" s="225">
        <f>Q697*H697</f>
        <v>0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266</v>
      </c>
      <c r="AT697" s="227" t="s">
        <v>143</v>
      </c>
      <c r="AU697" s="227" t="s">
        <v>148</v>
      </c>
      <c r="AY697" s="17" t="s">
        <v>140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148</v>
      </c>
      <c r="BK697" s="228">
        <f>ROUND(I697*H697,2)</f>
        <v>0</v>
      </c>
      <c r="BL697" s="17" t="s">
        <v>266</v>
      </c>
      <c r="BM697" s="227" t="s">
        <v>852</v>
      </c>
    </row>
    <row r="698" s="2" customFormat="1" ht="16.5" customHeight="1">
      <c r="A698" s="38"/>
      <c r="B698" s="39"/>
      <c r="C698" s="251" t="s">
        <v>853</v>
      </c>
      <c r="D698" s="251" t="s">
        <v>159</v>
      </c>
      <c r="E698" s="252" t="s">
        <v>854</v>
      </c>
      <c r="F698" s="253" t="s">
        <v>855</v>
      </c>
      <c r="G698" s="254" t="s">
        <v>173</v>
      </c>
      <c r="H698" s="255">
        <v>1</v>
      </c>
      <c r="I698" s="256"/>
      <c r="J698" s="257">
        <f>ROUND(I698*H698,2)</f>
        <v>0</v>
      </c>
      <c r="K698" s="258"/>
      <c r="L698" s="259"/>
      <c r="M698" s="260" t="s">
        <v>1</v>
      </c>
      <c r="N698" s="261" t="s">
        <v>39</v>
      </c>
      <c r="O698" s="91"/>
      <c r="P698" s="225">
        <f>O698*H698</f>
        <v>0</v>
      </c>
      <c r="Q698" s="225">
        <v>0.0022000000000000001</v>
      </c>
      <c r="R698" s="225">
        <f>Q698*H698</f>
        <v>0.0022000000000000001</v>
      </c>
      <c r="S698" s="225">
        <v>0</v>
      </c>
      <c r="T698" s="226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7" t="s">
        <v>367</v>
      </c>
      <c r="AT698" s="227" t="s">
        <v>159</v>
      </c>
      <c r="AU698" s="227" t="s">
        <v>148</v>
      </c>
      <c r="AY698" s="17" t="s">
        <v>140</v>
      </c>
      <c r="BE698" s="228">
        <f>IF(N698="základní",J698,0)</f>
        <v>0</v>
      </c>
      <c r="BF698" s="228">
        <f>IF(N698="snížená",J698,0)</f>
        <v>0</v>
      </c>
      <c r="BG698" s="228">
        <f>IF(N698="zákl. přenesená",J698,0)</f>
        <v>0</v>
      </c>
      <c r="BH698" s="228">
        <f>IF(N698="sníž. přenesená",J698,0)</f>
        <v>0</v>
      </c>
      <c r="BI698" s="228">
        <f>IF(N698="nulová",J698,0)</f>
        <v>0</v>
      </c>
      <c r="BJ698" s="17" t="s">
        <v>148</v>
      </c>
      <c r="BK698" s="228">
        <f>ROUND(I698*H698,2)</f>
        <v>0</v>
      </c>
      <c r="BL698" s="17" t="s">
        <v>266</v>
      </c>
      <c r="BM698" s="227" t="s">
        <v>856</v>
      </c>
    </row>
    <row r="699" s="2" customFormat="1" ht="16.5" customHeight="1">
      <c r="A699" s="38"/>
      <c r="B699" s="39"/>
      <c r="C699" s="215" t="s">
        <v>857</v>
      </c>
      <c r="D699" s="215" t="s">
        <v>143</v>
      </c>
      <c r="E699" s="216" t="s">
        <v>858</v>
      </c>
      <c r="F699" s="217" t="s">
        <v>859</v>
      </c>
      <c r="G699" s="218" t="s">
        <v>698</v>
      </c>
      <c r="H699" s="219">
        <v>1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0</v>
      </c>
      <c r="R699" s="225">
        <f>Q699*H699</f>
        <v>0</v>
      </c>
      <c r="S699" s="225">
        <v>0.019460000000000002</v>
      </c>
      <c r="T699" s="226">
        <f>S699*H699</f>
        <v>0.019460000000000002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266</v>
      </c>
      <c r="AT699" s="227" t="s">
        <v>143</v>
      </c>
      <c r="AU699" s="227" t="s">
        <v>148</v>
      </c>
      <c r="AY699" s="17" t="s">
        <v>140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148</v>
      </c>
      <c r="BK699" s="228">
        <f>ROUND(I699*H699,2)</f>
        <v>0</v>
      </c>
      <c r="BL699" s="17" t="s">
        <v>266</v>
      </c>
      <c r="BM699" s="227" t="s">
        <v>860</v>
      </c>
    </row>
    <row r="700" s="2" customFormat="1" ht="21.75" customHeight="1">
      <c r="A700" s="38"/>
      <c r="B700" s="39"/>
      <c r="C700" s="215" t="s">
        <v>861</v>
      </c>
      <c r="D700" s="215" t="s">
        <v>143</v>
      </c>
      <c r="E700" s="216" t="s">
        <v>862</v>
      </c>
      <c r="F700" s="217" t="s">
        <v>863</v>
      </c>
      <c r="G700" s="218" t="s">
        <v>698</v>
      </c>
      <c r="H700" s="219">
        <v>1</v>
      </c>
      <c r="I700" s="220"/>
      <c r="J700" s="221">
        <f>ROUND(I700*H700,2)</f>
        <v>0</v>
      </c>
      <c r="K700" s="222"/>
      <c r="L700" s="44"/>
      <c r="M700" s="223" t="s">
        <v>1</v>
      </c>
      <c r="N700" s="224" t="s">
        <v>39</v>
      </c>
      <c r="O700" s="91"/>
      <c r="P700" s="225">
        <f>O700*H700</f>
        <v>0</v>
      </c>
      <c r="Q700" s="225">
        <v>0.00173</v>
      </c>
      <c r="R700" s="225">
        <f>Q700*H700</f>
        <v>0.00173</v>
      </c>
      <c r="S700" s="225">
        <v>0</v>
      </c>
      <c r="T700" s="22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7" t="s">
        <v>266</v>
      </c>
      <c r="AT700" s="227" t="s">
        <v>143</v>
      </c>
      <c r="AU700" s="227" t="s">
        <v>148</v>
      </c>
      <c r="AY700" s="17" t="s">
        <v>140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7" t="s">
        <v>148</v>
      </c>
      <c r="BK700" s="228">
        <f>ROUND(I700*H700,2)</f>
        <v>0</v>
      </c>
      <c r="BL700" s="17" t="s">
        <v>266</v>
      </c>
      <c r="BM700" s="227" t="s">
        <v>864</v>
      </c>
    </row>
    <row r="701" s="2" customFormat="1" ht="16.5" customHeight="1">
      <c r="A701" s="38"/>
      <c r="B701" s="39"/>
      <c r="C701" s="251" t="s">
        <v>865</v>
      </c>
      <c r="D701" s="251" t="s">
        <v>159</v>
      </c>
      <c r="E701" s="252" t="s">
        <v>866</v>
      </c>
      <c r="F701" s="253" t="s">
        <v>867</v>
      </c>
      <c r="G701" s="254" t="s">
        <v>173</v>
      </c>
      <c r="H701" s="255">
        <v>1</v>
      </c>
      <c r="I701" s="256"/>
      <c r="J701" s="257">
        <f>ROUND(I701*H701,2)</f>
        <v>0</v>
      </c>
      <c r="K701" s="258"/>
      <c r="L701" s="259"/>
      <c r="M701" s="260" t="s">
        <v>1</v>
      </c>
      <c r="N701" s="261" t="s">
        <v>39</v>
      </c>
      <c r="O701" s="91"/>
      <c r="P701" s="225">
        <f>O701*H701</f>
        <v>0</v>
      </c>
      <c r="Q701" s="225">
        <v>0.0135</v>
      </c>
      <c r="R701" s="225">
        <f>Q701*H701</f>
        <v>0.0135</v>
      </c>
      <c r="S701" s="225">
        <v>0</v>
      </c>
      <c r="T701" s="226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367</v>
      </c>
      <c r="AT701" s="227" t="s">
        <v>159</v>
      </c>
      <c r="AU701" s="227" t="s">
        <v>148</v>
      </c>
      <c r="AY701" s="17" t="s">
        <v>140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148</v>
      </c>
      <c r="BK701" s="228">
        <f>ROUND(I701*H701,2)</f>
        <v>0</v>
      </c>
      <c r="BL701" s="17" t="s">
        <v>266</v>
      </c>
      <c r="BM701" s="227" t="s">
        <v>868</v>
      </c>
    </row>
    <row r="702" s="2" customFormat="1" ht="16.5" customHeight="1">
      <c r="A702" s="38"/>
      <c r="B702" s="39"/>
      <c r="C702" s="215" t="s">
        <v>869</v>
      </c>
      <c r="D702" s="215" t="s">
        <v>143</v>
      </c>
      <c r="E702" s="216" t="s">
        <v>870</v>
      </c>
      <c r="F702" s="217" t="s">
        <v>871</v>
      </c>
      <c r="G702" s="218" t="s">
        <v>698</v>
      </c>
      <c r="H702" s="219">
        <v>1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0</v>
      </c>
      <c r="R702" s="225">
        <f>Q702*H702</f>
        <v>0</v>
      </c>
      <c r="S702" s="225">
        <v>0.022499999999999999</v>
      </c>
      <c r="T702" s="226">
        <f>S702*H702</f>
        <v>0.022499999999999999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266</v>
      </c>
      <c r="AT702" s="227" t="s">
        <v>143</v>
      </c>
      <c r="AU702" s="227" t="s">
        <v>148</v>
      </c>
      <c r="AY702" s="17" t="s">
        <v>140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148</v>
      </c>
      <c r="BK702" s="228">
        <f>ROUND(I702*H702,2)</f>
        <v>0</v>
      </c>
      <c r="BL702" s="17" t="s">
        <v>266</v>
      </c>
      <c r="BM702" s="227" t="s">
        <v>872</v>
      </c>
    </row>
    <row r="703" s="2" customFormat="1" ht="21.75" customHeight="1">
      <c r="A703" s="38"/>
      <c r="B703" s="39"/>
      <c r="C703" s="215" t="s">
        <v>873</v>
      </c>
      <c r="D703" s="215" t="s">
        <v>143</v>
      </c>
      <c r="E703" s="216" t="s">
        <v>874</v>
      </c>
      <c r="F703" s="217" t="s">
        <v>875</v>
      </c>
      <c r="G703" s="218" t="s">
        <v>698</v>
      </c>
      <c r="H703" s="219">
        <v>1</v>
      </c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0.00157</v>
      </c>
      <c r="R703" s="225">
        <f>Q703*H703</f>
        <v>0.00157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266</v>
      </c>
      <c r="AT703" s="227" t="s">
        <v>143</v>
      </c>
      <c r="AU703" s="227" t="s">
        <v>148</v>
      </c>
      <c r="AY703" s="17" t="s">
        <v>140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148</v>
      </c>
      <c r="BK703" s="228">
        <f>ROUND(I703*H703,2)</f>
        <v>0</v>
      </c>
      <c r="BL703" s="17" t="s">
        <v>266</v>
      </c>
      <c r="BM703" s="227" t="s">
        <v>876</v>
      </c>
    </row>
    <row r="704" s="14" customFormat="1">
      <c r="A704" s="14"/>
      <c r="B704" s="240"/>
      <c r="C704" s="241"/>
      <c r="D704" s="231" t="s">
        <v>150</v>
      </c>
      <c r="E704" s="242" t="s">
        <v>1</v>
      </c>
      <c r="F704" s="243" t="s">
        <v>81</v>
      </c>
      <c r="G704" s="241"/>
      <c r="H704" s="244">
        <v>1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150</v>
      </c>
      <c r="AU704" s="250" t="s">
        <v>148</v>
      </c>
      <c r="AV704" s="14" t="s">
        <v>148</v>
      </c>
      <c r="AW704" s="14" t="s">
        <v>30</v>
      </c>
      <c r="AX704" s="14" t="s">
        <v>81</v>
      </c>
      <c r="AY704" s="250" t="s">
        <v>140</v>
      </c>
    </row>
    <row r="705" s="2" customFormat="1" ht="16.5" customHeight="1">
      <c r="A705" s="38"/>
      <c r="B705" s="39"/>
      <c r="C705" s="251" t="s">
        <v>877</v>
      </c>
      <c r="D705" s="251" t="s">
        <v>159</v>
      </c>
      <c r="E705" s="252" t="s">
        <v>878</v>
      </c>
      <c r="F705" s="253" t="s">
        <v>879</v>
      </c>
      <c r="G705" s="254" t="s">
        <v>173</v>
      </c>
      <c r="H705" s="255">
        <v>1</v>
      </c>
      <c r="I705" s="256"/>
      <c r="J705" s="257">
        <f>ROUND(I705*H705,2)</f>
        <v>0</v>
      </c>
      <c r="K705" s="258"/>
      <c r="L705" s="259"/>
      <c r="M705" s="260" t="s">
        <v>1</v>
      </c>
      <c r="N705" s="261" t="s">
        <v>39</v>
      </c>
      <c r="O705" s="91"/>
      <c r="P705" s="225">
        <f>O705*H705</f>
        <v>0</v>
      </c>
      <c r="Q705" s="225">
        <v>0.02</v>
      </c>
      <c r="R705" s="225">
        <f>Q705*H705</f>
        <v>0.02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367</v>
      </c>
      <c r="AT705" s="227" t="s">
        <v>159</v>
      </c>
      <c r="AU705" s="227" t="s">
        <v>148</v>
      </c>
      <c r="AY705" s="17" t="s">
        <v>140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148</v>
      </c>
      <c r="BK705" s="228">
        <f>ROUND(I705*H705,2)</f>
        <v>0</v>
      </c>
      <c r="BL705" s="17" t="s">
        <v>266</v>
      </c>
      <c r="BM705" s="227" t="s">
        <v>880</v>
      </c>
    </row>
    <row r="706" s="2" customFormat="1" ht="16.5" customHeight="1">
      <c r="A706" s="38"/>
      <c r="B706" s="39"/>
      <c r="C706" s="251" t="s">
        <v>881</v>
      </c>
      <c r="D706" s="251" t="s">
        <v>159</v>
      </c>
      <c r="E706" s="252" t="s">
        <v>882</v>
      </c>
      <c r="F706" s="253" t="s">
        <v>883</v>
      </c>
      <c r="G706" s="254" t="s">
        <v>173</v>
      </c>
      <c r="H706" s="255">
        <v>2</v>
      </c>
      <c r="I706" s="256"/>
      <c r="J706" s="257">
        <f>ROUND(I706*H706,2)</f>
        <v>0</v>
      </c>
      <c r="K706" s="258"/>
      <c r="L706" s="259"/>
      <c r="M706" s="260" t="s">
        <v>1</v>
      </c>
      <c r="N706" s="261" t="s">
        <v>39</v>
      </c>
      <c r="O706" s="91"/>
      <c r="P706" s="225">
        <f>O706*H706</f>
        <v>0</v>
      </c>
      <c r="Q706" s="225">
        <v>0.0030000000000000001</v>
      </c>
      <c r="R706" s="225">
        <f>Q706*H706</f>
        <v>0.0060000000000000001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367</v>
      </c>
      <c r="AT706" s="227" t="s">
        <v>159</v>
      </c>
      <c r="AU706" s="227" t="s">
        <v>148</v>
      </c>
      <c r="AY706" s="17" t="s">
        <v>140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148</v>
      </c>
      <c r="BK706" s="228">
        <f>ROUND(I706*H706,2)</f>
        <v>0</v>
      </c>
      <c r="BL706" s="17" t="s">
        <v>266</v>
      </c>
      <c r="BM706" s="227" t="s">
        <v>884</v>
      </c>
    </row>
    <row r="707" s="2" customFormat="1" ht="24.15" customHeight="1">
      <c r="A707" s="38"/>
      <c r="B707" s="39"/>
      <c r="C707" s="251" t="s">
        <v>885</v>
      </c>
      <c r="D707" s="251" t="s">
        <v>159</v>
      </c>
      <c r="E707" s="252" t="s">
        <v>886</v>
      </c>
      <c r="F707" s="253" t="s">
        <v>887</v>
      </c>
      <c r="G707" s="254" t="s">
        <v>888</v>
      </c>
      <c r="H707" s="255">
        <v>1</v>
      </c>
      <c r="I707" s="256"/>
      <c r="J707" s="257">
        <f>ROUND(I707*H707,2)</f>
        <v>0</v>
      </c>
      <c r="K707" s="258"/>
      <c r="L707" s="259"/>
      <c r="M707" s="260" t="s">
        <v>1</v>
      </c>
      <c r="N707" s="261" t="s">
        <v>39</v>
      </c>
      <c r="O707" s="91"/>
      <c r="P707" s="225">
        <f>O707*H707</f>
        <v>0</v>
      </c>
      <c r="Q707" s="225">
        <v>0.00080000000000000004</v>
      </c>
      <c r="R707" s="225">
        <f>Q707*H707</f>
        <v>0.00080000000000000004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367</v>
      </c>
      <c r="AT707" s="227" t="s">
        <v>159</v>
      </c>
      <c r="AU707" s="227" t="s">
        <v>148</v>
      </c>
      <c r="AY707" s="17" t="s">
        <v>140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148</v>
      </c>
      <c r="BK707" s="228">
        <f>ROUND(I707*H707,2)</f>
        <v>0</v>
      </c>
      <c r="BL707" s="17" t="s">
        <v>266</v>
      </c>
      <c r="BM707" s="227" t="s">
        <v>889</v>
      </c>
    </row>
    <row r="708" s="2" customFormat="1" ht="37.8" customHeight="1">
      <c r="A708" s="38"/>
      <c r="B708" s="39"/>
      <c r="C708" s="215" t="s">
        <v>890</v>
      </c>
      <c r="D708" s="215" t="s">
        <v>143</v>
      </c>
      <c r="E708" s="216" t="s">
        <v>891</v>
      </c>
      <c r="F708" s="217" t="s">
        <v>892</v>
      </c>
      <c r="G708" s="218" t="s">
        <v>698</v>
      </c>
      <c r="H708" s="219">
        <v>1</v>
      </c>
      <c r="I708" s="220"/>
      <c r="J708" s="221">
        <f>ROUND(I708*H708,2)</f>
        <v>0</v>
      </c>
      <c r="K708" s="222"/>
      <c r="L708" s="44"/>
      <c r="M708" s="223" t="s">
        <v>1</v>
      </c>
      <c r="N708" s="224" t="s">
        <v>39</v>
      </c>
      <c r="O708" s="91"/>
      <c r="P708" s="225">
        <f>O708*H708</f>
        <v>0</v>
      </c>
      <c r="Q708" s="225">
        <v>0.064420000000000005</v>
      </c>
      <c r="R708" s="225">
        <f>Q708*H708</f>
        <v>0.064420000000000005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266</v>
      </c>
      <c r="AT708" s="227" t="s">
        <v>143</v>
      </c>
      <c r="AU708" s="227" t="s">
        <v>148</v>
      </c>
      <c r="AY708" s="17" t="s">
        <v>140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148</v>
      </c>
      <c r="BK708" s="228">
        <f>ROUND(I708*H708,2)</f>
        <v>0</v>
      </c>
      <c r="BL708" s="17" t="s">
        <v>266</v>
      </c>
      <c r="BM708" s="227" t="s">
        <v>893</v>
      </c>
    </row>
    <row r="709" s="2" customFormat="1" ht="24.15" customHeight="1">
      <c r="A709" s="38"/>
      <c r="B709" s="39"/>
      <c r="C709" s="215" t="s">
        <v>894</v>
      </c>
      <c r="D709" s="215" t="s">
        <v>143</v>
      </c>
      <c r="E709" s="216" t="s">
        <v>895</v>
      </c>
      <c r="F709" s="217" t="s">
        <v>896</v>
      </c>
      <c r="G709" s="218" t="s">
        <v>698</v>
      </c>
      <c r="H709" s="219">
        <v>1</v>
      </c>
      <c r="I709" s="220"/>
      <c r="J709" s="221">
        <f>ROUND(I709*H709,2)</f>
        <v>0</v>
      </c>
      <c r="K709" s="222"/>
      <c r="L709" s="44"/>
      <c r="M709" s="223" t="s">
        <v>1</v>
      </c>
      <c r="N709" s="224" t="s">
        <v>39</v>
      </c>
      <c r="O709" s="91"/>
      <c r="P709" s="225">
        <f>O709*H709</f>
        <v>0</v>
      </c>
      <c r="Q709" s="225">
        <v>0.00051999999999999995</v>
      </c>
      <c r="R709" s="225">
        <f>Q709*H709</f>
        <v>0.00051999999999999995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266</v>
      </c>
      <c r="AT709" s="227" t="s">
        <v>143</v>
      </c>
      <c r="AU709" s="227" t="s">
        <v>148</v>
      </c>
      <c r="AY709" s="17" t="s">
        <v>140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148</v>
      </c>
      <c r="BK709" s="228">
        <f>ROUND(I709*H709,2)</f>
        <v>0</v>
      </c>
      <c r="BL709" s="17" t="s">
        <v>266</v>
      </c>
      <c r="BM709" s="227" t="s">
        <v>897</v>
      </c>
    </row>
    <row r="710" s="2" customFormat="1" ht="24.15" customHeight="1">
      <c r="A710" s="38"/>
      <c r="B710" s="39"/>
      <c r="C710" s="215" t="s">
        <v>898</v>
      </c>
      <c r="D710" s="215" t="s">
        <v>143</v>
      </c>
      <c r="E710" s="216" t="s">
        <v>899</v>
      </c>
      <c r="F710" s="217" t="s">
        <v>900</v>
      </c>
      <c r="G710" s="218" t="s">
        <v>698</v>
      </c>
      <c r="H710" s="219">
        <v>1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0</v>
      </c>
      <c r="R710" s="225">
        <f>Q710*H710</f>
        <v>0</v>
      </c>
      <c r="S710" s="225">
        <v>0.0091999999999999998</v>
      </c>
      <c r="T710" s="226">
        <f>S710*H710</f>
        <v>0.0091999999999999998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266</v>
      </c>
      <c r="AT710" s="227" t="s">
        <v>143</v>
      </c>
      <c r="AU710" s="227" t="s">
        <v>148</v>
      </c>
      <c r="AY710" s="17" t="s">
        <v>140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148</v>
      </c>
      <c r="BK710" s="228">
        <f>ROUND(I710*H710,2)</f>
        <v>0</v>
      </c>
      <c r="BL710" s="17" t="s">
        <v>266</v>
      </c>
      <c r="BM710" s="227" t="s">
        <v>901</v>
      </c>
    </row>
    <row r="711" s="2" customFormat="1" ht="16.5" customHeight="1">
      <c r="A711" s="38"/>
      <c r="B711" s="39"/>
      <c r="C711" s="215" t="s">
        <v>902</v>
      </c>
      <c r="D711" s="215" t="s">
        <v>143</v>
      </c>
      <c r="E711" s="216" t="s">
        <v>903</v>
      </c>
      <c r="F711" s="217" t="s">
        <v>904</v>
      </c>
      <c r="G711" s="218" t="s">
        <v>698</v>
      </c>
      <c r="H711" s="219">
        <v>1</v>
      </c>
      <c r="I711" s="220"/>
      <c r="J711" s="221">
        <f>ROUND(I711*H711,2)</f>
        <v>0</v>
      </c>
      <c r="K711" s="222"/>
      <c r="L711" s="44"/>
      <c r="M711" s="223" t="s">
        <v>1</v>
      </c>
      <c r="N711" s="224" t="s">
        <v>39</v>
      </c>
      <c r="O711" s="91"/>
      <c r="P711" s="225">
        <f>O711*H711</f>
        <v>0</v>
      </c>
      <c r="Q711" s="225">
        <v>0</v>
      </c>
      <c r="R711" s="225">
        <f>Q711*H711</f>
        <v>0</v>
      </c>
      <c r="S711" s="225">
        <v>0.067000000000000004</v>
      </c>
      <c r="T711" s="226">
        <f>S711*H711</f>
        <v>0.067000000000000004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266</v>
      </c>
      <c r="AT711" s="227" t="s">
        <v>143</v>
      </c>
      <c r="AU711" s="227" t="s">
        <v>148</v>
      </c>
      <c r="AY711" s="17" t="s">
        <v>140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148</v>
      </c>
      <c r="BK711" s="228">
        <f>ROUND(I711*H711,2)</f>
        <v>0</v>
      </c>
      <c r="BL711" s="17" t="s">
        <v>266</v>
      </c>
      <c r="BM711" s="227" t="s">
        <v>905</v>
      </c>
    </row>
    <row r="712" s="2" customFormat="1" ht="16.5" customHeight="1">
      <c r="A712" s="38"/>
      <c r="B712" s="39"/>
      <c r="C712" s="215" t="s">
        <v>906</v>
      </c>
      <c r="D712" s="215" t="s">
        <v>143</v>
      </c>
      <c r="E712" s="216" t="s">
        <v>907</v>
      </c>
      <c r="F712" s="217" t="s">
        <v>908</v>
      </c>
      <c r="G712" s="218" t="s">
        <v>173</v>
      </c>
      <c r="H712" s="219">
        <v>2</v>
      </c>
      <c r="I712" s="220"/>
      <c r="J712" s="221">
        <f>ROUND(I712*H712,2)</f>
        <v>0</v>
      </c>
      <c r="K712" s="222"/>
      <c r="L712" s="44"/>
      <c r="M712" s="223" t="s">
        <v>1</v>
      </c>
      <c r="N712" s="224" t="s">
        <v>39</v>
      </c>
      <c r="O712" s="91"/>
      <c r="P712" s="225">
        <f>O712*H712</f>
        <v>0</v>
      </c>
      <c r="Q712" s="225">
        <v>0.00109</v>
      </c>
      <c r="R712" s="225">
        <f>Q712*H712</f>
        <v>0.0021800000000000001</v>
      </c>
      <c r="S712" s="225">
        <v>0</v>
      </c>
      <c r="T712" s="226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266</v>
      </c>
      <c r="AT712" s="227" t="s">
        <v>143</v>
      </c>
      <c r="AU712" s="227" t="s">
        <v>148</v>
      </c>
      <c r="AY712" s="17" t="s">
        <v>140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148</v>
      </c>
      <c r="BK712" s="228">
        <f>ROUND(I712*H712,2)</f>
        <v>0</v>
      </c>
      <c r="BL712" s="17" t="s">
        <v>266</v>
      </c>
      <c r="BM712" s="227" t="s">
        <v>909</v>
      </c>
    </row>
    <row r="713" s="13" customFormat="1">
      <c r="A713" s="13"/>
      <c r="B713" s="229"/>
      <c r="C713" s="230"/>
      <c r="D713" s="231" t="s">
        <v>150</v>
      </c>
      <c r="E713" s="232" t="s">
        <v>1</v>
      </c>
      <c r="F713" s="233" t="s">
        <v>910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150</v>
      </c>
      <c r="AU713" s="239" t="s">
        <v>148</v>
      </c>
      <c r="AV713" s="13" t="s">
        <v>81</v>
      </c>
      <c r="AW713" s="13" t="s">
        <v>30</v>
      </c>
      <c r="AX713" s="13" t="s">
        <v>73</v>
      </c>
      <c r="AY713" s="239" t="s">
        <v>140</v>
      </c>
    </row>
    <row r="714" s="14" customFormat="1">
      <c r="A714" s="14"/>
      <c r="B714" s="240"/>
      <c r="C714" s="241"/>
      <c r="D714" s="231" t="s">
        <v>150</v>
      </c>
      <c r="E714" s="242" t="s">
        <v>1</v>
      </c>
      <c r="F714" s="243" t="s">
        <v>573</v>
      </c>
      <c r="G714" s="241"/>
      <c r="H714" s="244">
        <v>2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150</v>
      </c>
      <c r="AU714" s="250" t="s">
        <v>148</v>
      </c>
      <c r="AV714" s="14" t="s">
        <v>148</v>
      </c>
      <c r="AW714" s="14" t="s">
        <v>30</v>
      </c>
      <c r="AX714" s="14" t="s">
        <v>81</v>
      </c>
      <c r="AY714" s="250" t="s">
        <v>140</v>
      </c>
    </row>
    <row r="715" s="2" customFormat="1" ht="16.5" customHeight="1">
      <c r="A715" s="38"/>
      <c r="B715" s="39"/>
      <c r="C715" s="215" t="s">
        <v>911</v>
      </c>
      <c r="D715" s="215" t="s">
        <v>143</v>
      </c>
      <c r="E715" s="216" t="s">
        <v>912</v>
      </c>
      <c r="F715" s="217" t="s">
        <v>913</v>
      </c>
      <c r="G715" s="218" t="s">
        <v>698</v>
      </c>
      <c r="H715" s="219">
        <v>1</v>
      </c>
      <c r="I715" s="220"/>
      <c r="J715" s="221">
        <f>ROUND(I715*H715,2)</f>
        <v>0</v>
      </c>
      <c r="K715" s="222"/>
      <c r="L715" s="44"/>
      <c r="M715" s="223" t="s">
        <v>1</v>
      </c>
      <c r="N715" s="224" t="s">
        <v>39</v>
      </c>
      <c r="O715" s="91"/>
      <c r="P715" s="225">
        <f>O715*H715</f>
        <v>0</v>
      </c>
      <c r="Q715" s="225">
        <v>0</v>
      </c>
      <c r="R715" s="225">
        <f>Q715*H715</f>
        <v>0</v>
      </c>
      <c r="S715" s="225">
        <v>0.00156</v>
      </c>
      <c r="T715" s="226">
        <f>S715*H715</f>
        <v>0.00156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266</v>
      </c>
      <c r="AT715" s="227" t="s">
        <v>143</v>
      </c>
      <c r="AU715" s="227" t="s">
        <v>148</v>
      </c>
      <c r="AY715" s="17" t="s">
        <v>140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148</v>
      </c>
      <c r="BK715" s="228">
        <f>ROUND(I715*H715,2)</f>
        <v>0</v>
      </c>
      <c r="BL715" s="17" t="s">
        <v>266</v>
      </c>
      <c r="BM715" s="227" t="s">
        <v>914</v>
      </c>
    </row>
    <row r="716" s="13" customFormat="1">
      <c r="A716" s="13"/>
      <c r="B716" s="229"/>
      <c r="C716" s="230"/>
      <c r="D716" s="231" t="s">
        <v>150</v>
      </c>
      <c r="E716" s="232" t="s">
        <v>1</v>
      </c>
      <c r="F716" s="233" t="s">
        <v>554</v>
      </c>
      <c r="G716" s="230"/>
      <c r="H716" s="232" t="s">
        <v>1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9" t="s">
        <v>150</v>
      </c>
      <c r="AU716" s="239" t="s">
        <v>148</v>
      </c>
      <c r="AV716" s="13" t="s">
        <v>81</v>
      </c>
      <c r="AW716" s="13" t="s">
        <v>30</v>
      </c>
      <c r="AX716" s="13" t="s">
        <v>73</v>
      </c>
      <c r="AY716" s="239" t="s">
        <v>140</v>
      </c>
    </row>
    <row r="717" s="14" customFormat="1">
      <c r="A717" s="14"/>
      <c r="B717" s="240"/>
      <c r="C717" s="241"/>
      <c r="D717" s="231" t="s">
        <v>150</v>
      </c>
      <c r="E717" s="242" t="s">
        <v>1</v>
      </c>
      <c r="F717" s="243" t="s">
        <v>81</v>
      </c>
      <c r="G717" s="241"/>
      <c r="H717" s="244">
        <v>1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150</v>
      </c>
      <c r="AU717" s="250" t="s">
        <v>148</v>
      </c>
      <c r="AV717" s="14" t="s">
        <v>148</v>
      </c>
      <c r="AW717" s="14" t="s">
        <v>30</v>
      </c>
      <c r="AX717" s="14" t="s">
        <v>73</v>
      </c>
      <c r="AY717" s="250" t="s">
        <v>140</v>
      </c>
    </row>
    <row r="718" s="15" customFormat="1">
      <c r="A718" s="15"/>
      <c r="B718" s="262"/>
      <c r="C718" s="263"/>
      <c r="D718" s="231" t="s">
        <v>150</v>
      </c>
      <c r="E718" s="264" t="s">
        <v>1</v>
      </c>
      <c r="F718" s="265" t="s">
        <v>188</v>
      </c>
      <c r="G718" s="263"/>
      <c r="H718" s="266">
        <v>1</v>
      </c>
      <c r="I718" s="267"/>
      <c r="J718" s="263"/>
      <c r="K718" s="263"/>
      <c r="L718" s="268"/>
      <c r="M718" s="269"/>
      <c r="N718" s="270"/>
      <c r="O718" s="270"/>
      <c r="P718" s="270"/>
      <c r="Q718" s="270"/>
      <c r="R718" s="270"/>
      <c r="S718" s="270"/>
      <c r="T718" s="271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2" t="s">
        <v>150</v>
      </c>
      <c r="AU718" s="272" t="s">
        <v>148</v>
      </c>
      <c r="AV718" s="15" t="s">
        <v>147</v>
      </c>
      <c r="AW718" s="15" t="s">
        <v>30</v>
      </c>
      <c r="AX718" s="15" t="s">
        <v>81</v>
      </c>
      <c r="AY718" s="272" t="s">
        <v>140</v>
      </c>
    </row>
    <row r="719" s="2" customFormat="1" ht="16.5" customHeight="1">
      <c r="A719" s="38"/>
      <c r="B719" s="39"/>
      <c r="C719" s="215" t="s">
        <v>915</v>
      </c>
      <c r="D719" s="215" t="s">
        <v>143</v>
      </c>
      <c r="E719" s="216" t="s">
        <v>916</v>
      </c>
      <c r="F719" s="217" t="s">
        <v>917</v>
      </c>
      <c r="G719" s="218" t="s">
        <v>698</v>
      </c>
      <c r="H719" s="219">
        <v>2</v>
      </c>
      <c r="I719" s="220"/>
      <c r="J719" s="221">
        <f>ROUND(I719*H719,2)</f>
        <v>0</v>
      </c>
      <c r="K719" s="222"/>
      <c r="L719" s="44"/>
      <c r="M719" s="223" t="s">
        <v>1</v>
      </c>
      <c r="N719" s="224" t="s">
        <v>39</v>
      </c>
      <c r="O719" s="91"/>
      <c r="P719" s="225">
        <f>O719*H719</f>
        <v>0</v>
      </c>
      <c r="Q719" s="225">
        <v>0</v>
      </c>
      <c r="R719" s="225">
        <f>Q719*H719</f>
        <v>0</v>
      </c>
      <c r="S719" s="225">
        <v>0.00085999999999999998</v>
      </c>
      <c r="T719" s="226">
        <f>S719*H719</f>
        <v>0.00172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7" t="s">
        <v>266</v>
      </c>
      <c r="AT719" s="227" t="s">
        <v>143</v>
      </c>
      <c r="AU719" s="227" t="s">
        <v>148</v>
      </c>
      <c r="AY719" s="17" t="s">
        <v>140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7" t="s">
        <v>148</v>
      </c>
      <c r="BK719" s="228">
        <f>ROUND(I719*H719,2)</f>
        <v>0</v>
      </c>
      <c r="BL719" s="17" t="s">
        <v>266</v>
      </c>
      <c r="BM719" s="227" t="s">
        <v>918</v>
      </c>
    </row>
    <row r="720" s="13" customFormat="1">
      <c r="A720" s="13"/>
      <c r="B720" s="229"/>
      <c r="C720" s="230"/>
      <c r="D720" s="231" t="s">
        <v>150</v>
      </c>
      <c r="E720" s="232" t="s">
        <v>1</v>
      </c>
      <c r="F720" s="233" t="s">
        <v>586</v>
      </c>
      <c r="G720" s="230"/>
      <c r="H720" s="232" t="s">
        <v>1</v>
      </c>
      <c r="I720" s="234"/>
      <c r="J720" s="230"/>
      <c r="K720" s="230"/>
      <c r="L720" s="235"/>
      <c r="M720" s="236"/>
      <c r="N720" s="237"/>
      <c r="O720" s="237"/>
      <c r="P720" s="237"/>
      <c r="Q720" s="237"/>
      <c r="R720" s="237"/>
      <c r="S720" s="237"/>
      <c r="T720" s="23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9" t="s">
        <v>150</v>
      </c>
      <c r="AU720" s="239" t="s">
        <v>148</v>
      </c>
      <c r="AV720" s="13" t="s">
        <v>81</v>
      </c>
      <c r="AW720" s="13" t="s">
        <v>30</v>
      </c>
      <c r="AX720" s="13" t="s">
        <v>73</v>
      </c>
      <c r="AY720" s="239" t="s">
        <v>140</v>
      </c>
    </row>
    <row r="721" s="14" customFormat="1">
      <c r="A721" s="14"/>
      <c r="B721" s="240"/>
      <c r="C721" s="241"/>
      <c r="D721" s="231" t="s">
        <v>150</v>
      </c>
      <c r="E721" s="242" t="s">
        <v>1</v>
      </c>
      <c r="F721" s="243" t="s">
        <v>81</v>
      </c>
      <c r="G721" s="241"/>
      <c r="H721" s="244">
        <v>1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150</v>
      </c>
      <c r="AU721" s="250" t="s">
        <v>148</v>
      </c>
      <c r="AV721" s="14" t="s">
        <v>148</v>
      </c>
      <c r="AW721" s="14" t="s">
        <v>30</v>
      </c>
      <c r="AX721" s="14" t="s">
        <v>73</v>
      </c>
      <c r="AY721" s="250" t="s">
        <v>140</v>
      </c>
    </row>
    <row r="722" s="13" customFormat="1">
      <c r="A722" s="13"/>
      <c r="B722" s="229"/>
      <c r="C722" s="230"/>
      <c r="D722" s="231" t="s">
        <v>150</v>
      </c>
      <c r="E722" s="232" t="s">
        <v>1</v>
      </c>
      <c r="F722" s="233" t="s">
        <v>919</v>
      </c>
      <c r="G722" s="230"/>
      <c r="H722" s="232" t="s">
        <v>1</v>
      </c>
      <c r="I722" s="234"/>
      <c r="J722" s="230"/>
      <c r="K722" s="230"/>
      <c r="L722" s="235"/>
      <c r="M722" s="236"/>
      <c r="N722" s="237"/>
      <c r="O722" s="237"/>
      <c r="P722" s="237"/>
      <c r="Q722" s="237"/>
      <c r="R722" s="237"/>
      <c r="S722" s="237"/>
      <c r="T722" s="238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9" t="s">
        <v>150</v>
      </c>
      <c r="AU722" s="239" t="s">
        <v>148</v>
      </c>
      <c r="AV722" s="13" t="s">
        <v>81</v>
      </c>
      <c r="AW722" s="13" t="s">
        <v>30</v>
      </c>
      <c r="AX722" s="13" t="s">
        <v>73</v>
      </c>
      <c r="AY722" s="239" t="s">
        <v>140</v>
      </c>
    </row>
    <row r="723" s="14" customFormat="1">
      <c r="A723" s="14"/>
      <c r="B723" s="240"/>
      <c r="C723" s="241"/>
      <c r="D723" s="231" t="s">
        <v>150</v>
      </c>
      <c r="E723" s="242" t="s">
        <v>1</v>
      </c>
      <c r="F723" s="243" t="s">
        <v>81</v>
      </c>
      <c r="G723" s="241"/>
      <c r="H723" s="244">
        <v>1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0" t="s">
        <v>150</v>
      </c>
      <c r="AU723" s="250" t="s">
        <v>148</v>
      </c>
      <c r="AV723" s="14" t="s">
        <v>148</v>
      </c>
      <c r="AW723" s="14" t="s">
        <v>30</v>
      </c>
      <c r="AX723" s="14" t="s">
        <v>73</v>
      </c>
      <c r="AY723" s="250" t="s">
        <v>140</v>
      </c>
    </row>
    <row r="724" s="15" customFormat="1">
      <c r="A724" s="15"/>
      <c r="B724" s="262"/>
      <c r="C724" s="263"/>
      <c r="D724" s="231" t="s">
        <v>150</v>
      </c>
      <c r="E724" s="264" t="s">
        <v>1</v>
      </c>
      <c r="F724" s="265" t="s">
        <v>188</v>
      </c>
      <c r="G724" s="263"/>
      <c r="H724" s="266">
        <v>2</v>
      </c>
      <c r="I724" s="267"/>
      <c r="J724" s="263"/>
      <c r="K724" s="263"/>
      <c r="L724" s="268"/>
      <c r="M724" s="269"/>
      <c r="N724" s="270"/>
      <c r="O724" s="270"/>
      <c r="P724" s="270"/>
      <c r="Q724" s="270"/>
      <c r="R724" s="270"/>
      <c r="S724" s="270"/>
      <c r="T724" s="271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72" t="s">
        <v>150</v>
      </c>
      <c r="AU724" s="272" t="s">
        <v>148</v>
      </c>
      <c r="AV724" s="15" t="s">
        <v>147</v>
      </c>
      <c r="AW724" s="15" t="s">
        <v>30</v>
      </c>
      <c r="AX724" s="15" t="s">
        <v>81</v>
      </c>
      <c r="AY724" s="272" t="s">
        <v>140</v>
      </c>
    </row>
    <row r="725" s="2" customFormat="1" ht="24.15" customHeight="1">
      <c r="A725" s="38"/>
      <c r="B725" s="39"/>
      <c r="C725" s="215" t="s">
        <v>920</v>
      </c>
      <c r="D725" s="215" t="s">
        <v>143</v>
      </c>
      <c r="E725" s="216" t="s">
        <v>921</v>
      </c>
      <c r="F725" s="217" t="s">
        <v>922</v>
      </c>
      <c r="G725" s="218" t="s">
        <v>173</v>
      </c>
      <c r="H725" s="219">
        <v>1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4.0000000000000003E-05</v>
      </c>
      <c r="R725" s="225">
        <f>Q725*H725</f>
        <v>4.0000000000000003E-05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266</v>
      </c>
      <c r="AT725" s="227" t="s">
        <v>143</v>
      </c>
      <c r="AU725" s="227" t="s">
        <v>148</v>
      </c>
      <c r="AY725" s="17" t="s">
        <v>140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148</v>
      </c>
      <c r="BK725" s="228">
        <f>ROUND(I725*H725,2)</f>
        <v>0</v>
      </c>
      <c r="BL725" s="17" t="s">
        <v>266</v>
      </c>
      <c r="BM725" s="227" t="s">
        <v>923</v>
      </c>
    </row>
    <row r="726" s="2" customFormat="1" ht="16.5" customHeight="1">
      <c r="A726" s="38"/>
      <c r="B726" s="39"/>
      <c r="C726" s="251" t="s">
        <v>924</v>
      </c>
      <c r="D726" s="251" t="s">
        <v>159</v>
      </c>
      <c r="E726" s="252" t="s">
        <v>925</v>
      </c>
      <c r="F726" s="253" t="s">
        <v>926</v>
      </c>
      <c r="G726" s="254" t="s">
        <v>173</v>
      </c>
      <c r="H726" s="255">
        <v>1</v>
      </c>
      <c r="I726" s="256"/>
      <c r="J726" s="257">
        <f>ROUND(I726*H726,2)</f>
        <v>0</v>
      </c>
      <c r="K726" s="258"/>
      <c r="L726" s="259"/>
      <c r="M726" s="260" t="s">
        <v>1</v>
      </c>
      <c r="N726" s="261" t="s">
        <v>39</v>
      </c>
      <c r="O726" s="91"/>
      <c r="P726" s="225">
        <f>O726*H726</f>
        <v>0</v>
      </c>
      <c r="Q726" s="225">
        <v>0.00147</v>
      </c>
      <c r="R726" s="225">
        <f>Q726*H726</f>
        <v>0.00147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367</v>
      </c>
      <c r="AT726" s="227" t="s">
        <v>159</v>
      </c>
      <c r="AU726" s="227" t="s">
        <v>148</v>
      </c>
      <c r="AY726" s="17" t="s">
        <v>140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148</v>
      </c>
      <c r="BK726" s="228">
        <f>ROUND(I726*H726,2)</f>
        <v>0</v>
      </c>
      <c r="BL726" s="17" t="s">
        <v>266</v>
      </c>
      <c r="BM726" s="227" t="s">
        <v>927</v>
      </c>
    </row>
    <row r="727" s="2" customFormat="1" ht="21.75" customHeight="1">
      <c r="A727" s="38"/>
      <c r="B727" s="39"/>
      <c r="C727" s="215" t="s">
        <v>928</v>
      </c>
      <c r="D727" s="215" t="s">
        <v>143</v>
      </c>
      <c r="E727" s="216" t="s">
        <v>929</v>
      </c>
      <c r="F727" s="217" t="s">
        <v>930</v>
      </c>
      <c r="G727" s="218" t="s">
        <v>698</v>
      </c>
      <c r="H727" s="219">
        <v>1</v>
      </c>
      <c r="I727" s="220"/>
      <c r="J727" s="221">
        <f>ROUND(I727*H727,2)</f>
        <v>0</v>
      </c>
      <c r="K727" s="222"/>
      <c r="L727" s="44"/>
      <c r="M727" s="223" t="s">
        <v>1</v>
      </c>
      <c r="N727" s="224" t="s">
        <v>39</v>
      </c>
      <c r="O727" s="91"/>
      <c r="P727" s="225">
        <f>O727*H727</f>
        <v>0</v>
      </c>
      <c r="Q727" s="225">
        <v>0.00020000000000000001</v>
      </c>
      <c r="R727" s="225">
        <f>Q727*H727</f>
        <v>0.00020000000000000001</v>
      </c>
      <c r="S727" s="225">
        <v>0</v>
      </c>
      <c r="T727" s="226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266</v>
      </c>
      <c r="AT727" s="227" t="s">
        <v>143</v>
      </c>
      <c r="AU727" s="227" t="s">
        <v>148</v>
      </c>
      <c r="AY727" s="17" t="s">
        <v>140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148</v>
      </c>
      <c r="BK727" s="228">
        <f>ROUND(I727*H727,2)</f>
        <v>0</v>
      </c>
      <c r="BL727" s="17" t="s">
        <v>266</v>
      </c>
      <c r="BM727" s="227" t="s">
        <v>931</v>
      </c>
    </row>
    <row r="728" s="2" customFormat="1" ht="33" customHeight="1">
      <c r="A728" s="38"/>
      <c r="B728" s="39"/>
      <c r="C728" s="251" t="s">
        <v>932</v>
      </c>
      <c r="D728" s="251" t="s">
        <v>159</v>
      </c>
      <c r="E728" s="252" t="s">
        <v>933</v>
      </c>
      <c r="F728" s="253" t="s">
        <v>934</v>
      </c>
      <c r="G728" s="254" t="s">
        <v>173</v>
      </c>
      <c r="H728" s="255">
        <v>1</v>
      </c>
      <c r="I728" s="256"/>
      <c r="J728" s="257">
        <f>ROUND(I728*H728,2)</f>
        <v>0</v>
      </c>
      <c r="K728" s="258"/>
      <c r="L728" s="259"/>
      <c r="M728" s="260" t="s">
        <v>1</v>
      </c>
      <c r="N728" s="261" t="s">
        <v>39</v>
      </c>
      <c r="O728" s="91"/>
      <c r="P728" s="225">
        <f>O728*H728</f>
        <v>0</v>
      </c>
      <c r="Q728" s="225">
        <v>0.0025600000000000002</v>
      </c>
      <c r="R728" s="225">
        <f>Q728*H728</f>
        <v>0.0025600000000000002</v>
      </c>
      <c r="S728" s="225">
        <v>0</v>
      </c>
      <c r="T728" s="22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367</v>
      </c>
      <c r="AT728" s="227" t="s">
        <v>159</v>
      </c>
      <c r="AU728" s="227" t="s">
        <v>148</v>
      </c>
      <c r="AY728" s="17" t="s">
        <v>140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148</v>
      </c>
      <c r="BK728" s="228">
        <f>ROUND(I728*H728,2)</f>
        <v>0</v>
      </c>
      <c r="BL728" s="17" t="s">
        <v>266</v>
      </c>
      <c r="BM728" s="227" t="s">
        <v>935</v>
      </c>
    </row>
    <row r="729" s="14" customFormat="1">
      <c r="A729" s="14"/>
      <c r="B729" s="240"/>
      <c r="C729" s="241"/>
      <c r="D729" s="231" t="s">
        <v>150</v>
      </c>
      <c r="E729" s="242" t="s">
        <v>1</v>
      </c>
      <c r="F729" s="243" t="s">
        <v>81</v>
      </c>
      <c r="G729" s="241"/>
      <c r="H729" s="244">
        <v>1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150</v>
      </c>
      <c r="AU729" s="250" t="s">
        <v>148</v>
      </c>
      <c r="AV729" s="14" t="s">
        <v>148</v>
      </c>
      <c r="AW729" s="14" t="s">
        <v>30</v>
      </c>
      <c r="AX729" s="14" t="s">
        <v>81</v>
      </c>
      <c r="AY729" s="250" t="s">
        <v>140</v>
      </c>
    </row>
    <row r="730" s="2" customFormat="1" ht="24.15" customHeight="1">
      <c r="A730" s="38"/>
      <c r="B730" s="39"/>
      <c r="C730" s="215" t="s">
        <v>936</v>
      </c>
      <c r="D730" s="215" t="s">
        <v>143</v>
      </c>
      <c r="E730" s="216" t="s">
        <v>937</v>
      </c>
      <c r="F730" s="217" t="s">
        <v>938</v>
      </c>
      <c r="G730" s="218" t="s">
        <v>173</v>
      </c>
      <c r="H730" s="219">
        <v>1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0.00012</v>
      </c>
      <c r="R730" s="225">
        <f>Q730*H730</f>
        <v>0.00012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266</v>
      </c>
      <c r="AT730" s="227" t="s">
        <v>143</v>
      </c>
      <c r="AU730" s="227" t="s">
        <v>148</v>
      </c>
      <c r="AY730" s="17" t="s">
        <v>140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148</v>
      </c>
      <c r="BK730" s="228">
        <f>ROUND(I730*H730,2)</f>
        <v>0</v>
      </c>
      <c r="BL730" s="17" t="s">
        <v>266</v>
      </c>
      <c r="BM730" s="227" t="s">
        <v>939</v>
      </c>
    </row>
    <row r="731" s="2" customFormat="1" ht="24.15" customHeight="1">
      <c r="A731" s="38"/>
      <c r="B731" s="39"/>
      <c r="C731" s="251" t="s">
        <v>940</v>
      </c>
      <c r="D731" s="251" t="s">
        <v>159</v>
      </c>
      <c r="E731" s="252" t="s">
        <v>941</v>
      </c>
      <c r="F731" s="253" t="s">
        <v>942</v>
      </c>
      <c r="G731" s="254" t="s">
        <v>173</v>
      </c>
      <c r="H731" s="255">
        <v>1</v>
      </c>
      <c r="I731" s="256"/>
      <c r="J731" s="257">
        <f>ROUND(I731*H731,2)</f>
        <v>0</v>
      </c>
      <c r="K731" s="258"/>
      <c r="L731" s="259"/>
      <c r="M731" s="260" t="s">
        <v>1</v>
      </c>
      <c r="N731" s="261" t="s">
        <v>39</v>
      </c>
      <c r="O731" s="91"/>
      <c r="P731" s="225">
        <f>O731*H731</f>
        <v>0</v>
      </c>
      <c r="Q731" s="225">
        <v>0.0026199999999999999</v>
      </c>
      <c r="R731" s="225">
        <f>Q731*H731</f>
        <v>0.0026199999999999999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367</v>
      </c>
      <c r="AT731" s="227" t="s">
        <v>159</v>
      </c>
      <c r="AU731" s="227" t="s">
        <v>148</v>
      </c>
      <c r="AY731" s="17" t="s">
        <v>140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148</v>
      </c>
      <c r="BK731" s="228">
        <f>ROUND(I731*H731,2)</f>
        <v>0</v>
      </c>
      <c r="BL731" s="17" t="s">
        <v>266</v>
      </c>
      <c r="BM731" s="227" t="s">
        <v>943</v>
      </c>
    </row>
    <row r="732" s="2" customFormat="1" ht="16.5" customHeight="1">
      <c r="A732" s="38"/>
      <c r="B732" s="39"/>
      <c r="C732" s="251" t="s">
        <v>944</v>
      </c>
      <c r="D732" s="251" t="s">
        <v>159</v>
      </c>
      <c r="E732" s="252" t="s">
        <v>945</v>
      </c>
      <c r="F732" s="253" t="s">
        <v>946</v>
      </c>
      <c r="G732" s="254" t="s">
        <v>888</v>
      </c>
      <c r="H732" s="255">
        <v>2</v>
      </c>
      <c r="I732" s="256"/>
      <c r="J732" s="257">
        <f>ROUND(I732*H732,2)</f>
        <v>0</v>
      </c>
      <c r="K732" s="258"/>
      <c r="L732" s="259"/>
      <c r="M732" s="260" t="s">
        <v>1</v>
      </c>
      <c r="N732" s="261" t="s">
        <v>39</v>
      </c>
      <c r="O732" s="91"/>
      <c r="P732" s="225">
        <f>O732*H732</f>
        <v>0</v>
      </c>
      <c r="Q732" s="225">
        <v>0.00097999999999999997</v>
      </c>
      <c r="R732" s="225">
        <f>Q732*H732</f>
        <v>0.0019599999999999999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367</v>
      </c>
      <c r="AT732" s="227" t="s">
        <v>159</v>
      </c>
      <c r="AU732" s="227" t="s">
        <v>148</v>
      </c>
      <c r="AY732" s="17" t="s">
        <v>140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148</v>
      </c>
      <c r="BK732" s="228">
        <f>ROUND(I732*H732,2)</f>
        <v>0</v>
      </c>
      <c r="BL732" s="17" t="s">
        <v>266</v>
      </c>
      <c r="BM732" s="227" t="s">
        <v>947</v>
      </c>
    </row>
    <row r="733" s="13" customFormat="1">
      <c r="A733" s="13"/>
      <c r="B733" s="229"/>
      <c r="C733" s="230"/>
      <c r="D733" s="231" t="s">
        <v>150</v>
      </c>
      <c r="E733" s="232" t="s">
        <v>1</v>
      </c>
      <c r="F733" s="233" t="s">
        <v>948</v>
      </c>
      <c r="G733" s="230"/>
      <c r="H733" s="232" t="s">
        <v>1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150</v>
      </c>
      <c r="AU733" s="239" t="s">
        <v>148</v>
      </c>
      <c r="AV733" s="13" t="s">
        <v>81</v>
      </c>
      <c r="AW733" s="13" t="s">
        <v>30</v>
      </c>
      <c r="AX733" s="13" t="s">
        <v>73</v>
      </c>
      <c r="AY733" s="239" t="s">
        <v>140</v>
      </c>
    </row>
    <row r="734" s="14" customFormat="1">
      <c r="A734" s="14"/>
      <c r="B734" s="240"/>
      <c r="C734" s="241"/>
      <c r="D734" s="231" t="s">
        <v>150</v>
      </c>
      <c r="E734" s="242" t="s">
        <v>1</v>
      </c>
      <c r="F734" s="243" t="s">
        <v>573</v>
      </c>
      <c r="G734" s="241"/>
      <c r="H734" s="244">
        <v>2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150</v>
      </c>
      <c r="AU734" s="250" t="s">
        <v>148</v>
      </c>
      <c r="AV734" s="14" t="s">
        <v>148</v>
      </c>
      <c r="AW734" s="14" t="s">
        <v>30</v>
      </c>
      <c r="AX734" s="14" t="s">
        <v>81</v>
      </c>
      <c r="AY734" s="250" t="s">
        <v>140</v>
      </c>
    </row>
    <row r="735" s="2" customFormat="1" ht="24.15" customHeight="1">
      <c r="A735" s="38"/>
      <c r="B735" s="39"/>
      <c r="C735" s="215" t="s">
        <v>949</v>
      </c>
      <c r="D735" s="215" t="s">
        <v>143</v>
      </c>
      <c r="E735" s="216" t="s">
        <v>950</v>
      </c>
      <c r="F735" s="217" t="s">
        <v>951</v>
      </c>
      <c r="G735" s="218" t="s">
        <v>173</v>
      </c>
      <c r="H735" s="219">
        <v>1</v>
      </c>
      <c r="I735" s="220"/>
      <c r="J735" s="221">
        <f>ROUND(I735*H735,2)</f>
        <v>0</v>
      </c>
      <c r="K735" s="222"/>
      <c r="L735" s="44"/>
      <c r="M735" s="223" t="s">
        <v>1</v>
      </c>
      <c r="N735" s="224" t="s">
        <v>39</v>
      </c>
      <c r="O735" s="91"/>
      <c r="P735" s="225">
        <f>O735*H735</f>
        <v>0</v>
      </c>
      <c r="Q735" s="225">
        <v>6.0000000000000002E-05</v>
      </c>
      <c r="R735" s="225">
        <f>Q735*H735</f>
        <v>6.0000000000000002E-05</v>
      </c>
      <c r="S735" s="225">
        <v>0</v>
      </c>
      <c r="T735" s="226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7" t="s">
        <v>266</v>
      </c>
      <c r="AT735" s="227" t="s">
        <v>143</v>
      </c>
      <c r="AU735" s="227" t="s">
        <v>148</v>
      </c>
      <c r="AY735" s="17" t="s">
        <v>140</v>
      </c>
      <c r="BE735" s="228">
        <f>IF(N735="základní",J735,0)</f>
        <v>0</v>
      </c>
      <c r="BF735" s="228">
        <f>IF(N735="snížená",J735,0)</f>
        <v>0</v>
      </c>
      <c r="BG735" s="228">
        <f>IF(N735="zákl. přenesená",J735,0)</f>
        <v>0</v>
      </c>
      <c r="BH735" s="228">
        <f>IF(N735="sníž. přenesená",J735,0)</f>
        <v>0</v>
      </c>
      <c r="BI735" s="228">
        <f>IF(N735="nulová",J735,0)</f>
        <v>0</v>
      </c>
      <c r="BJ735" s="17" t="s">
        <v>148</v>
      </c>
      <c r="BK735" s="228">
        <f>ROUND(I735*H735,2)</f>
        <v>0</v>
      </c>
      <c r="BL735" s="17" t="s">
        <v>266</v>
      </c>
      <c r="BM735" s="227" t="s">
        <v>952</v>
      </c>
    </row>
    <row r="736" s="13" customFormat="1">
      <c r="A736" s="13"/>
      <c r="B736" s="229"/>
      <c r="C736" s="230"/>
      <c r="D736" s="231" t="s">
        <v>150</v>
      </c>
      <c r="E736" s="232" t="s">
        <v>1</v>
      </c>
      <c r="F736" s="233" t="s">
        <v>586</v>
      </c>
      <c r="G736" s="230"/>
      <c r="H736" s="232" t="s">
        <v>1</v>
      </c>
      <c r="I736" s="234"/>
      <c r="J736" s="230"/>
      <c r="K736" s="230"/>
      <c r="L736" s="235"/>
      <c r="M736" s="236"/>
      <c r="N736" s="237"/>
      <c r="O736" s="237"/>
      <c r="P736" s="237"/>
      <c r="Q736" s="237"/>
      <c r="R736" s="237"/>
      <c r="S736" s="237"/>
      <c r="T736" s="23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9" t="s">
        <v>150</v>
      </c>
      <c r="AU736" s="239" t="s">
        <v>148</v>
      </c>
      <c r="AV736" s="13" t="s">
        <v>81</v>
      </c>
      <c r="AW736" s="13" t="s">
        <v>30</v>
      </c>
      <c r="AX736" s="13" t="s">
        <v>73</v>
      </c>
      <c r="AY736" s="239" t="s">
        <v>140</v>
      </c>
    </row>
    <row r="737" s="14" customFormat="1">
      <c r="A737" s="14"/>
      <c r="B737" s="240"/>
      <c r="C737" s="241"/>
      <c r="D737" s="231" t="s">
        <v>150</v>
      </c>
      <c r="E737" s="242" t="s">
        <v>1</v>
      </c>
      <c r="F737" s="243" t="s">
        <v>81</v>
      </c>
      <c r="G737" s="241"/>
      <c r="H737" s="244">
        <v>1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150</v>
      </c>
      <c r="AU737" s="250" t="s">
        <v>148</v>
      </c>
      <c r="AV737" s="14" t="s">
        <v>148</v>
      </c>
      <c r="AW737" s="14" t="s">
        <v>30</v>
      </c>
      <c r="AX737" s="14" t="s">
        <v>73</v>
      </c>
      <c r="AY737" s="250" t="s">
        <v>140</v>
      </c>
    </row>
    <row r="738" s="15" customFormat="1">
      <c r="A738" s="15"/>
      <c r="B738" s="262"/>
      <c r="C738" s="263"/>
      <c r="D738" s="231" t="s">
        <v>150</v>
      </c>
      <c r="E738" s="264" t="s">
        <v>1</v>
      </c>
      <c r="F738" s="265" t="s">
        <v>188</v>
      </c>
      <c r="G738" s="263"/>
      <c r="H738" s="266">
        <v>1</v>
      </c>
      <c r="I738" s="267"/>
      <c r="J738" s="263"/>
      <c r="K738" s="263"/>
      <c r="L738" s="268"/>
      <c r="M738" s="269"/>
      <c r="N738" s="270"/>
      <c r="O738" s="270"/>
      <c r="P738" s="270"/>
      <c r="Q738" s="270"/>
      <c r="R738" s="270"/>
      <c r="S738" s="270"/>
      <c r="T738" s="271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72" t="s">
        <v>150</v>
      </c>
      <c r="AU738" s="272" t="s">
        <v>148</v>
      </c>
      <c r="AV738" s="15" t="s">
        <v>147</v>
      </c>
      <c r="AW738" s="15" t="s">
        <v>30</v>
      </c>
      <c r="AX738" s="15" t="s">
        <v>81</v>
      </c>
      <c r="AY738" s="272" t="s">
        <v>140</v>
      </c>
    </row>
    <row r="739" s="2" customFormat="1" ht="33" customHeight="1">
      <c r="A739" s="38"/>
      <c r="B739" s="39"/>
      <c r="C739" s="251" t="s">
        <v>953</v>
      </c>
      <c r="D739" s="251" t="s">
        <v>159</v>
      </c>
      <c r="E739" s="252" t="s">
        <v>954</v>
      </c>
      <c r="F739" s="253" t="s">
        <v>955</v>
      </c>
      <c r="G739" s="254" t="s">
        <v>173</v>
      </c>
      <c r="H739" s="255">
        <v>1</v>
      </c>
      <c r="I739" s="256"/>
      <c r="J739" s="257">
        <f>ROUND(I739*H739,2)</f>
        <v>0</v>
      </c>
      <c r="K739" s="258"/>
      <c r="L739" s="259"/>
      <c r="M739" s="260" t="s">
        <v>1</v>
      </c>
      <c r="N739" s="261" t="s">
        <v>39</v>
      </c>
      <c r="O739" s="91"/>
      <c r="P739" s="225">
        <f>O739*H739</f>
        <v>0</v>
      </c>
      <c r="Q739" s="225">
        <v>0.00038000000000000002</v>
      </c>
      <c r="R739" s="225">
        <f>Q739*H739</f>
        <v>0.00038000000000000002</v>
      </c>
      <c r="S739" s="225">
        <v>0</v>
      </c>
      <c r="T739" s="226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7" t="s">
        <v>367</v>
      </c>
      <c r="AT739" s="227" t="s">
        <v>159</v>
      </c>
      <c r="AU739" s="227" t="s">
        <v>148</v>
      </c>
      <c r="AY739" s="17" t="s">
        <v>140</v>
      </c>
      <c r="BE739" s="228">
        <f>IF(N739="základní",J739,0)</f>
        <v>0</v>
      </c>
      <c r="BF739" s="228">
        <f>IF(N739="snížená",J739,0)</f>
        <v>0</v>
      </c>
      <c r="BG739" s="228">
        <f>IF(N739="zákl. přenesená",J739,0)</f>
        <v>0</v>
      </c>
      <c r="BH739" s="228">
        <f>IF(N739="sníž. přenesená",J739,0)</f>
        <v>0</v>
      </c>
      <c r="BI739" s="228">
        <f>IF(N739="nulová",J739,0)</f>
        <v>0</v>
      </c>
      <c r="BJ739" s="17" t="s">
        <v>148</v>
      </c>
      <c r="BK739" s="228">
        <f>ROUND(I739*H739,2)</f>
        <v>0</v>
      </c>
      <c r="BL739" s="17" t="s">
        <v>266</v>
      </c>
      <c r="BM739" s="227" t="s">
        <v>956</v>
      </c>
    </row>
    <row r="740" s="2" customFormat="1" ht="16.5" customHeight="1">
      <c r="A740" s="38"/>
      <c r="B740" s="39"/>
      <c r="C740" s="215" t="s">
        <v>957</v>
      </c>
      <c r="D740" s="215" t="s">
        <v>143</v>
      </c>
      <c r="E740" s="216" t="s">
        <v>958</v>
      </c>
      <c r="F740" s="217" t="s">
        <v>959</v>
      </c>
      <c r="G740" s="218" t="s">
        <v>173</v>
      </c>
      <c r="H740" s="219">
        <v>3</v>
      </c>
      <c r="I740" s="220"/>
      <c r="J740" s="221">
        <f>ROUND(I740*H740,2)</f>
        <v>0</v>
      </c>
      <c r="K740" s="222"/>
      <c r="L740" s="44"/>
      <c r="M740" s="223" t="s">
        <v>1</v>
      </c>
      <c r="N740" s="224" t="s">
        <v>39</v>
      </c>
      <c r="O740" s="91"/>
      <c r="P740" s="225">
        <f>O740*H740</f>
        <v>0</v>
      </c>
      <c r="Q740" s="225">
        <v>0</v>
      </c>
      <c r="R740" s="225">
        <f>Q740*H740</f>
        <v>0</v>
      </c>
      <c r="S740" s="225">
        <v>0.00122</v>
      </c>
      <c r="T740" s="226">
        <f>S740*H740</f>
        <v>0.0036600000000000001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266</v>
      </c>
      <c r="AT740" s="227" t="s">
        <v>143</v>
      </c>
      <c r="AU740" s="227" t="s">
        <v>148</v>
      </c>
      <c r="AY740" s="17" t="s">
        <v>140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148</v>
      </c>
      <c r="BK740" s="228">
        <f>ROUND(I740*H740,2)</f>
        <v>0</v>
      </c>
      <c r="BL740" s="17" t="s">
        <v>266</v>
      </c>
      <c r="BM740" s="227" t="s">
        <v>960</v>
      </c>
    </row>
    <row r="741" s="13" customFormat="1">
      <c r="A741" s="13"/>
      <c r="B741" s="229"/>
      <c r="C741" s="230"/>
      <c r="D741" s="231" t="s">
        <v>150</v>
      </c>
      <c r="E741" s="232" t="s">
        <v>1</v>
      </c>
      <c r="F741" s="233" t="s">
        <v>549</v>
      </c>
      <c r="G741" s="230"/>
      <c r="H741" s="232" t="s">
        <v>1</v>
      </c>
      <c r="I741" s="234"/>
      <c r="J741" s="230"/>
      <c r="K741" s="230"/>
      <c r="L741" s="235"/>
      <c r="M741" s="236"/>
      <c r="N741" s="237"/>
      <c r="O741" s="237"/>
      <c r="P741" s="237"/>
      <c r="Q741" s="237"/>
      <c r="R741" s="237"/>
      <c r="S741" s="237"/>
      <c r="T741" s="23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9" t="s">
        <v>150</v>
      </c>
      <c r="AU741" s="239" t="s">
        <v>148</v>
      </c>
      <c r="AV741" s="13" t="s">
        <v>81</v>
      </c>
      <c r="AW741" s="13" t="s">
        <v>30</v>
      </c>
      <c r="AX741" s="13" t="s">
        <v>73</v>
      </c>
      <c r="AY741" s="239" t="s">
        <v>140</v>
      </c>
    </row>
    <row r="742" s="14" customFormat="1">
      <c r="A742" s="14"/>
      <c r="B742" s="240"/>
      <c r="C742" s="241"/>
      <c r="D742" s="231" t="s">
        <v>150</v>
      </c>
      <c r="E742" s="242" t="s">
        <v>1</v>
      </c>
      <c r="F742" s="243" t="s">
        <v>81</v>
      </c>
      <c r="G742" s="241"/>
      <c r="H742" s="244">
        <v>1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150</v>
      </c>
      <c r="AU742" s="250" t="s">
        <v>148</v>
      </c>
      <c r="AV742" s="14" t="s">
        <v>148</v>
      </c>
      <c r="AW742" s="14" t="s">
        <v>30</v>
      </c>
      <c r="AX742" s="14" t="s">
        <v>73</v>
      </c>
      <c r="AY742" s="250" t="s">
        <v>140</v>
      </c>
    </row>
    <row r="743" s="13" customFormat="1">
      <c r="A743" s="13"/>
      <c r="B743" s="229"/>
      <c r="C743" s="230"/>
      <c r="D743" s="231" t="s">
        <v>150</v>
      </c>
      <c r="E743" s="232" t="s">
        <v>1</v>
      </c>
      <c r="F743" s="233" t="s">
        <v>554</v>
      </c>
      <c r="G743" s="230"/>
      <c r="H743" s="232" t="s">
        <v>1</v>
      </c>
      <c r="I743" s="234"/>
      <c r="J743" s="230"/>
      <c r="K743" s="230"/>
      <c r="L743" s="235"/>
      <c r="M743" s="236"/>
      <c r="N743" s="237"/>
      <c r="O743" s="237"/>
      <c r="P743" s="237"/>
      <c r="Q743" s="237"/>
      <c r="R743" s="237"/>
      <c r="S743" s="237"/>
      <c r="T743" s="23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9" t="s">
        <v>150</v>
      </c>
      <c r="AU743" s="239" t="s">
        <v>148</v>
      </c>
      <c r="AV743" s="13" t="s">
        <v>81</v>
      </c>
      <c r="AW743" s="13" t="s">
        <v>30</v>
      </c>
      <c r="AX743" s="13" t="s">
        <v>73</v>
      </c>
      <c r="AY743" s="239" t="s">
        <v>140</v>
      </c>
    </row>
    <row r="744" s="14" customFormat="1">
      <c r="A744" s="14"/>
      <c r="B744" s="240"/>
      <c r="C744" s="241"/>
      <c r="D744" s="231" t="s">
        <v>150</v>
      </c>
      <c r="E744" s="242" t="s">
        <v>1</v>
      </c>
      <c r="F744" s="243" t="s">
        <v>81</v>
      </c>
      <c r="G744" s="241"/>
      <c r="H744" s="244">
        <v>1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0" t="s">
        <v>150</v>
      </c>
      <c r="AU744" s="250" t="s">
        <v>148</v>
      </c>
      <c r="AV744" s="14" t="s">
        <v>148</v>
      </c>
      <c r="AW744" s="14" t="s">
        <v>30</v>
      </c>
      <c r="AX744" s="14" t="s">
        <v>73</v>
      </c>
      <c r="AY744" s="250" t="s">
        <v>140</v>
      </c>
    </row>
    <row r="745" s="13" customFormat="1">
      <c r="A745" s="13"/>
      <c r="B745" s="229"/>
      <c r="C745" s="230"/>
      <c r="D745" s="231" t="s">
        <v>150</v>
      </c>
      <c r="E745" s="232" t="s">
        <v>1</v>
      </c>
      <c r="F745" s="233" t="s">
        <v>919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150</v>
      </c>
      <c r="AU745" s="239" t="s">
        <v>148</v>
      </c>
      <c r="AV745" s="13" t="s">
        <v>81</v>
      </c>
      <c r="AW745" s="13" t="s">
        <v>30</v>
      </c>
      <c r="AX745" s="13" t="s">
        <v>73</v>
      </c>
      <c r="AY745" s="239" t="s">
        <v>140</v>
      </c>
    </row>
    <row r="746" s="14" customFormat="1">
      <c r="A746" s="14"/>
      <c r="B746" s="240"/>
      <c r="C746" s="241"/>
      <c r="D746" s="231" t="s">
        <v>150</v>
      </c>
      <c r="E746" s="242" t="s">
        <v>1</v>
      </c>
      <c r="F746" s="243" t="s">
        <v>81</v>
      </c>
      <c r="G746" s="241"/>
      <c r="H746" s="244">
        <v>1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150</v>
      </c>
      <c r="AU746" s="250" t="s">
        <v>148</v>
      </c>
      <c r="AV746" s="14" t="s">
        <v>148</v>
      </c>
      <c r="AW746" s="14" t="s">
        <v>30</v>
      </c>
      <c r="AX746" s="14" t="s">
        <v>73</v>
      </c>
      <c r="AY746" s="250" t="s">
        <v>140</v>
      </c>
    </row>
    <row r="747" s="15" customFormat="1">
      <c r="A747" s="15"/>
      <c r="B747" s="262"/>
      <c r="C747" s="263"/>
      <c r="D747" s="231" t="s">
        <v>150</v>
      </c>
      <c r="E747" s="264" t="s">
        <v>1</v>
      </c>
      <c r="F747" s="265" t="s">
        <v>188</v>
      </c>
      <c r="G747" s="263"/>
      <c r="H747" s="266">
        <v>3</v>
      </c>
      <c r="I747" s="267"/>
      <c r="J747" s="263"/>
      <c r="K747" s="263"/>
      <c r="L747" s="268"/>
      <c r="M747" s="269"/>
      <c r="N747" s="270"/>
      <c r="O747" s="270"/>
      <c r="P747" s="270"/>
      <c r="Q747" s="270"/>
      <c r="R747" s="270"/>
      <c r="S747" s="270"/>
      <c r="T747" s="271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72" t="s">
        <v>150</v>
      </c>
      <c r="AU747" s="272" t="s">
        <v>148</v>
      </c>
      <c r="AV747" s="15" t="s">
        <v>147</v>
      </c>
      <c r="AW747" s="15" t="s">
        <v>30</v>
      </c>
      <c r="AX747" s="15" t="s">
        <v>81</v>
      </c>
      <c r="AY747" s="272" t="s">
        <v>140</v>
      </c>
    </row>
    <row r="748" s="2" customFormat="1" ht="21.75" customHeight="1">
      <c r="A748" s="38"/>
      <c r="B748" s="39"/>
      <c r="C748" s="215" t="s">
        <v>961</v>
      </c>
      <c r="D748" s="215" t="s">
        <v>143</v>
      </c>
      <c r="E748" s="216" t="s">
        <v>962</v>
      </c>
      <c r="F748" s="217" t="s">
        <v>963</v>
      </c>
      <c r="G748" s="218" t="s">
        <v>173</v>
      </c>
      <c r="H748" s="219">
        <v>1</v>
      </c>
      <c r="I748" s="220"/>
      <c r="J748" s="221">
        <f>ROUND(I748*H748,2)</f>
        <v>0</v>
      </c>
      <c r="K748" s="222"/>
      <c r="L748" s="44"/>
      <c r="M748" s="223" t="s">
        <v>1</v>
      </c>
      <c r="N748" s="224" t="s">
        <v>39</v>
      </c>
      <c r="O748" s="91"/>
      <c r="P748" s="225">
        <f>O748*H748</f>
        <v>0</v>
      </c>
      <c r="Q748" s="225">
        <v>0.00014999999999999999</v>
      </c>
      <c r="R748" s="225">
        <f>Q748*H748</f>
        <v>0.00014999999999999999</v>
      </c>
      <c r="S748" s="225">
        <v>0</v>
      </c>
      <c r="T748" s="226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7" t="s">
        <v>266</v>
      </c>
      <c r="AT748" s="227" t="s">
        <v>143</v>
      </c>
      <c r="AU748" s="227" t="s">
        <v>148</v>
      </c>
      <c r="AY748" s="17" t="s">
        <v>140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7" t="s">
        <v>148</v>
      </c>
      <c r="BK748" s="228">
        <f>ROUND(I748*H748,2)</f>
        <v>0</v>
      </c>
      <c r="BL748" s="17" t="s">
        <v>266</v>
      </c>
      <c r="BM748" s="227" t="s">
        <v>964</v>
      </c>
    </row>
    <row r="749" s="13" customFormat="1">
      <c r="A749" s="13"/>
      <c r="B749" s="229"/>
      <c r="C749" s="230"/>
      <c r="D749" s="231" t="s">
        <v>150</v>
      </c>
      <c r="E749" s="232" t="s">
        <v>1</v>
      </c>
      <c r="F749" s="233" t="s">
        <v>586</v>
      </c>
      <c r="G749" s="230"/>
      <c r="H749" s="232" t="s">
        <v>1</v>
      </c>
      <c r="I749" s="234"/>
      <c r="J749" s="230"/>
      <c r="K749" s="230"/>
      <c r="L749" s="235"/>
      <c r="M749" s="236"/>
      <c r="N749" s="237"/>
      <c r="O749" s="237"/>
      <c r="P749" s="237"/>
      <c r="Q749" s="237"/>
      <c r="R749" s="237"/>
      <c r="S749" s="237"/>
      <c r="T749" s="23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9" t="s">
        <v>150</v>
      </c>
      <c r="AU749" s="239" t="s">
        <v>148</v>
      </c>
      <c r="AV749" s="13" t="s">
        <v>81</v>
      </c>
      <c r="AW749" s="13" t="s">
        <v>30</v>
      </c>
      <c r="AX749" s="13" t="s">
        <v>73</v>
      </c>
      <c r="AY749" s="239" t="s">
        <v>140</v>
      </c>
    </row>
    <row r="750" s="14" customFormat="1">
      <c r="A750" s="14"/>
      <c r="B750" s="240"/>
      <c r="C750" s="241"/>
      <c r="D750" s="231" t="s">
        <v>150</v>
      </c>
      <c r="E750" s="242" t="s">
        <v>1</v>
      </c>
      <c r="F750" s="243" t="s">
        <v>81</v>
      </c>
      <c r="G750" s="241"/>
      <c r="H750" s="244">
        <v>1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0" t="s">
        <v>150</v>
      </c>
      <c r="AU750" s="250" t="s">
        <v>148</v>
      </c>
      <c r="AV750" s="14" t="s">
        <v>148</v>
      </c>
      <c r="AW750" s="14" t="s">
        <v>30</v>
      </c>
      <c r="AX750" s="14" t="s">
        <v>81</v>
      </c>
      <c r="AY750" s="250" t="s">
        <v>140</v>
      </c>
    </row>
    <row r="751" s="2" customFormat="1" ht="24.15" customHeight="1">
      <c r="A751" s="38"/>
      <c r="B751" s="39"/>
      <c r="C751" s="251" t="s">
        <v>965</v>
      </c>
      <c r="D751" s="251" t="s">
        <v>159</v>
      </c>
      <c r="E751" s="252" t="s">
        <v>966</v>
      </c>
      <c r="F751" s="253" t="s">
        <v>967</v>
      </c>
      <c r="G751" s="254" t="s">
        <v>173</v>
      </c>
      <c r="H751" s="255">
        <v>1</v>
      </c>
      <c r="I751" s="256"/>
      <c r="J751" s="257">
        <f>ROUND(I751*H751,2)</f>
        <v>0</v>
      </c>
      <c r="K751" s="258"/>
      <c r="L751" s="259"/>
      <c r="M751" s="260" t="s">
        <v>1</v>
      </c>
      <c r="N751" s="261" t="s">
        <v>39</v>
      </c>
      <c r="O751" s="91"/>
      <c r="P751" s="225">
        <f>O751*H751</f>
        <v>0</v>
      </c>
      <c r="Q751" s="225">
        <v>0.00089999999999999998</v>
      </c>
      <c r="R751" s="225">
        <f>Q751*H751</f>
        <v>0.00089999999999999998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367</v>
      </c>
      <c r="AT751" s="227" t="s">
        <v>159</v>
      </c>
      <c r="AU751" s="227" t="s">
        <v>148</v>
      </c>
      <c r="AY751" s="17" t="s">
        <v>140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148</v>
      </c>
      <c r="BK751" s="228">
        <f>ROUND(I751*H751,2)</f>
        <v>0</v>
      </c>
      <c r="BL751" s="17" t="s">
        <v>266</v>
      </c>
      <c r="BM751" s="227" t="s">
        <v>968</v>
      </c>
    </row>
    <row r="752" s="2" customFormat="1" ht="24.15" customHeight="1">
      <c r="A752" s="38"/>
      <c r="B752" s="39"/>
      <c r="C752" s="215" t="s">
        <v>969</v>
      </c>
      <c r="D752" s="215" t="s">
        <v>143</v>
      </c>
      <c r="E752" s="216" t="s">
        <v>970</v>
      </c>
      <c r="F752" s="217" t="s">
        <v>971</v>
      </c>
      <c r="G752" s="218" t="s">
        <v>155</v>
      </c>
      <c r="H752" s="219">
        <v>0.13900000000000001</v>
      </c>
      <c r="I752" s="220"/>
      <c r="J752" s="221">
        <f>ROUND(I752*H752,2)</f>
        <v>0</v>
      </c>
      <c r="K752" s="222"/>
      <c r="L752" s="44"/>
      <c r="M752" s="223" t="s">
        <v>1</v>
      </c>
      <c r="N752" s="224" t="s">
        <v>39</v>
      </c>
      <c r="O752" s="91"/>
      <c r="P752" s="225">
        <f>O752*H752</f>
        <v>0</v>
      </c>
      <c r="Q752" s="225">
        <v>0</v>
      </c>
      <c r="R752" s="225">
        <f>Q752*H752</f>
        <v>0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266</v>
      </c>
      <c r="AT752" s="227" t="s">
        <v>143</v>
      </c>
      <c r="AU752" s="227" t="s">
        <v>148</v>
      </c>
      <c r="AY752" s="17" t="s">
        <v>140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148</v>
      </c>
      <c r="BK752" s="228">
        <f>ROUND(I752*H752,2)</f>
        <v>0</v>
      </c>
      <c r="BL752" s="17" t="s">
        <v>266</v>
      </c>
      <c r="BM752" s="227" t="s">
        <v>972</v>
      </c>
    </row>
    <row r="753" s="2" customFormat="1" ht="24.15" customHeight="1">
      <c r="A753" s="38"/>
      <c r="B753" s="39"/>
      <c r="C753" s="215" t="s">
        <v>973</v>
      </c>
      <c r="D753" s="215" t="s">
        <v>143</v>
      </c>
      <c r="E753" s="216" t="s">
        <v>974</v>
      </c>
      <c r="F753" s="217" t="s">
        <v>975</v>
      </c>
      <c r="G753" s="218" t="s">
        <v>155</v>
      </c>
      <c r="H753" s="219">
        <v>0.13900000000000001</v>
      </c>
      <c r="I753" s="220"/>
      <c r="J753" s="221">
        <f>ROUND(I753*H753,2)</f>
        <v>0</v>
      </c>
      <c r="K753" s="222"/>
      <c r="L753" s="44"/>
      <c r="M753" s="223" t="s">
        <v>1</v>
      </c>
      <c r="N753" s="224" t="s">
        <v>39</v>
      </c>
      <c r="O753" s="91"/>
      <c r="P753" s="225">
        <f>O753*H753</f>
        <v>0</v>
      </c>
      <c r="Q753" s="225">
        <v>0</v>
      </c>
      <c r="R753" s="225">
        <f>Q753*H753</f>
        <v>0</v>
      </c>
      <c r="S753" s="225">
        <v>0</v>
      </c>
      <c r="T753" s="226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266</v>
      </c>
      <c r="AT753" s="227" t="s">
        <v>143</v>
      </c>
      <c r="AU753" s="227" t="s">
        <v>148</v>
      </c>
      <c r="AY753" s="17" t="s">
        <v>140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148</v>
      </c>
      <c r="BK753" s="228">
        <f>ROUND(I753*H753,2)</f>
        <v>0</v>
      </c>
      <c r="BL753" s="17" t="s">
        <v>266</v>
      </c>
      <c r="BM753" s="227" t="s">
        <v>976</v>
      </c>
    </row>
    <row r="754" s="2" customFormat="1" ht="24.15" customHeight="1">
      <c r="A754" s="38"/>
      <c r="B754" s="39"/>
      <c r="C754" s="215" t="s">
        <v>977</v>
      </c>
      <c r="D754" s="215" t="s">
        <v>143</v>
      </c>
      <c r="E754" s="216" t="s">
        <v>978</v>
      </c>
      <c r="F754" s="217" t="s">
        <v>979</v>
      </c>
      <c r="G754" s="218" t="s">
        <v>155</v>
      </c>
      <c r="H754" s="219">
        <v>0.13900000000000001</v>
      </c>
      <c r="I754" s="220"/>
      <c r="J754" s="221">
        <f>ROUND(I754*H754,2)</f>
        <v>0</v>
      </c>
      <c r="K754" s="222"/>
      <c r="L754" s="44"/>
      <c r="M754" s="223" t="s">
        <v>1</v>
      </c>
      <c r="N754" s="224" t="s">
        <v>39</v>
      </c>
      <c r="O754" s="91"/>
      <c r="P754" s="225">
        <f>O754*H754</f>
        <v>0</v>
      </c>
      <c r="Q754" s="225">
        <v>0</v>
      </c>
      <c r="R754" s="225">
        <f>Q754*H754</f>
        <v>0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266</v>
      </c>
      <c r="AT754" s="227" t="s">
        <v>143</v>
      </c>
      <c r="AU754" s="227" t="s">
        <v>148</v>
      </c>
      <c r="AY754" s="17" t="s">
        <v>140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148</v>
      </c>
      <c r="BK754" s="228">
        <f>ROUND(I754*H754,2)</f>
        <v>0</v>
      </c>
      <c r="BL754" s="17" t="s">
        <v>266</v>
      </c>
      <c r="BM754" s="227" t="s">
        <v>980</v>
      </c>
    </row>
    <row r="755" s="12" customFormat="1" ht="22.8" customHeight="1">
      <c r="A755" s="12"/>
      <c r="B755" s="199"/>
      <c r="C755" s="200"/>
      <c r="D755" s="201" t="s">
        <v>72</v>
      </c>
      <c r="E755" s="213" t="s">
        <v>981</v>
      </c>
      <c r="F755" s="213" t="s">
        <v>982</v>
      </c>
      <c r="G755" s="200"/>
      <c r="H755" s="200"/>
      <c r="I755" s="203"/>
      <c r="J755" s="214">
        <f>BK755</f>
        <v>0</v>
      </c>
      <c r="K755" s="200"/>
      <c r="L755" s="205"/>
      <c r="M755" s="206"/>
      <c r="N755" s="207"/>
      <c r="O755" s="207"/>
      <c r="P755" s="208">
        <f>SUM(P756:P761)</f>
        <v>0</v>
      </c>
      <c r="Q755" s="207"/>
      <c r="R755" s="208">
        <f>SUM(R756:R761)</f>
        <v>0.0085000000000000006</v>
      </c>
      <c r="S755" s="207"/>
      <c r="T755" s="209">
        <f>SUM(T756:T761)</f>
        <v>0</v>
      </c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R755" s="210" t="s">
        <v>148</v>
      </c>
      <c r="AT755" s="211" t="s">
        <v>72</v>
      </c>
      <c r="AU755" s="211" t="s">
        <v>81</v>
      </c>
      <c r="AY755" s="210" t="s">
        <v>140</v>
      </c>
      <c r="BK755" s="212">
        <f>SUM(BK756:BK761)</f>
        <v>0</v>
      </c>
    </row>
    <row r="756" s="2" customFormat="1" ht="24.15" customHeight="1">
      <c r="A756" s="38"/>
      <c r="B756" s="39"/>
      <c r="C756" s="215" t="s">
        <v>983</v>
      </c>
      <c r="D756" s="215" t="s">
        <v>143</v>
      </c>
      <c r="E756" s="216" t="s">
        <v>984</v>
      </c>
      <c r="F756" s="217" t="s">
        <v>985</v>
      </c>
      <c r="G756" s="218" t="s">
        <v>698</v>
      </c>
      <c r="H756" s="219">
        <v>1</v>
      </c>
      <c r="I756" s="220"/>
      <c r="J756" s="221">
        <f>ROUND(I756*H756,2)</f>
        <v>0</v>
      </c>
      <c r="K756" s="222"/>
      <c r="L756" s="44"/>
      <c r="M756" s="223" t="s">
        <v>1</v>
      </c>
      <c r="N756" s="224" t="s">
        <v>39</v>
      </c>
      <c r="O756" s="91"/>
      <c r="P756" s="225">
        <f>O756*H756</f>
        <v>0</v>
      </c>
      <c r="Q756" s="225">
        <v>0.0085000000000000006</v>
      </c>
      <c r="R756" s="225">
        <f>Q756*H756</f>
        <v>0.0085000000000000006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266</v>
      </c>
      <c r="AT756" s="227" t="s">
        <v>143</v>
      </c>
      <c r="AU756" s="227" t="s">
        <v>148</v>
      </c>
      <c r="AY756" s="17" t="s">
        <v>140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148</v>
      </c>
      <c r="BK756" s="228">
        <f>ROUND(I756*H756,2)</f>
        <v>0</v>
      </c>
      <c r="BL756" s="17" t="s">
        <v>266</v>
      </c>
      <c r="BM756" s="227" t="s">
        <v>986</v>
      </c>
    </row>
    <row r="757" s="13" customFormat="1">
      <c r="A757" s="13"/>
      <c r="B757" s="229"/>
      <c r="C757" s="230"/>
      <c r="D757" s="231" t="s">
        <v>150</v>
      </c>
      <c r="E757" s="232" t="s">
        <v>1</v>
      </c>
      <c r="F757" s="233" t="s">
        <v>219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150</v>
      </c>
      <c r="AU757" s="239" t="s">
        <v>148</v>
      </c>
      <c r="AV757" s="13" t="s">
        <v>81</v>
      </c>
      <c r="AW757" s="13" t="s">
        <v>30</v>
      </c>
      <c r="AX757" s="13" t="s">
        <v>73</v>
      </c>
      <c r="AY757" s="239" t="s">
        <v>140</v>
      </c>
    </row>
    <row r="758" s="14" customFormat="1">
      <c r="A758" s="14"/>
      <c r="B758" s="240"/>
      <c r="C758" s="241"/>
      <c r="D758" s="231" t="s">
        <v>150</v>
      </c>
      <c r="E758" s="242" t="s">
        <v>1</v>
      </c>
      <c r="F758" s="243" t="s">
        <v>81</v>
      </c>
      <c r="G758" s="241"/>
      <c r="H758" s="244">
        <v>1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150</v>
      </c>
      <c r="AU758" s="250" t="s">
        <v>148</v>
      </c>
      <c r="AV758" s="14" t="s">
        <v>148</v>
      </c>
      <c r="AW758" s="14" t="s">
        <v>30</v>
      </c>
      <c r="AX758" s="14" t="s">
        <v>81</v>
      </c>
      <c r="AY758" s="250" t="s">
        <v>140</v>
      </c>
    </row>
    <row r="759" s="2" customFormat="1" ht="24.15" customHeight="1">
      <c r="A759" s="38"/>
      <c r="B759" s="39"/>
      <c r="C759" s="215" t="s">
        <v>987</v>
      </c>
      <c r="D759" s="215" t="s">
        <v>143</v>
      </c>
      <c r="E759" s="216" t="s">
        <v>988</v>
      </c>
      <c r="F759" s="217" t="s">
        <v>989</v>
      </c>
      <c r="G759" s="218" t="s">
        <v>155</v>
      </c>
      <c r="H759" s="219">
        <v>0.0089999999999999993</v>
      </c>
      <c r="I759" s="220"/>
      <c r="J759" s="221">
        <f>ROUND(I759*H759,2)</f>
        <v>0</v>
      </c>
      <c r="K759" s="222"/>
      <c r="L759" s="44"/>
      <c r="M759" s="223" t="s">
        <v>1</v>
      </c>
      <c r="N759" s="224" t="s">
        <v>39</v>
      </c>
      <c r="O759" s="91"/>
      <c r="P759" s="225">
        <f>O759*H759</f>
        <v>0</v>
      </c>
      <c r="Q759" s="225">
        <v>0</v>
      </c>
      <c r="R759" s="225">
        <f>Q759*H759</f>
        <v>0</v>
      </c>
      <c r="S759" s="225">
        <v>0</v>
      </c>
      <c r="T759" s="226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27" t="s">
        <v>266</v>
      </c>
      <c r="AT759" s="227" t="s">
        <v>143</v>
      </c>
      <c r="AU759" s="227" t="s">
        <v>148</v>
      </c>
      <c r="AY759" s="17" t="s">
        <v>140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17" t="s">
        <v>148</v>
      </c>
      <c r="BK759" s="228">
        <f>ROUND(I759*H759,2)</f>
        <v>0</v>
      </c>
      <c r="BL759" s="17" t="s">
        <v>266</v>
      </c>
      <c r="BM759" s="227" t="s">
        <v>990</v>
      </c>
    </row>
    <row r="760" s="2" customFormat="1" ht="24.15" customHeight="1">
      <c r="A760" s="38"/>
      <c r="B760" s="39"/>
      <c r="C760" s="215" t="s">
        <v>991</v>
      </c>
      <c r="D760" s="215" t="s">
        <v>143</v>
      </c>
      <c r="E760" s="216" t="s">
        <v>992</v>
      </c>
      <c r="F760" s="217" t="s">
        <v>993</v>
      </c>
      <c r="G760" s="218" t="s">
        <v>155</v>
      </c>
      <c r="H760" s="219">
        <v>0.0089999999999999993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</v>
      </c>
      <c r="R760" s="225">
        <f>Q760*H760</f>
        <v>0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266</v>
      </c>
      <c r="AT760" s="227" t="s">
        <v>143</v>
      </c>
      <c r="AU760" s="227" t="s">
        <v>148</v>
      </c>
      <c r="AY760" s="17" t="s">
        <v>140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148</v>
      </c>
      <c r="BK760" s="228">
        <f>ROUND(I760*H760,2)</f>
        <v>0</v>
      </c>
      <c r="BL760" s="17" t="s">
        <v>266</v>
      </c>
      <c r="BM760" s="227" t="s">
        <v>994</v>
      </c>
    </row>
    <row r="761" s="2" customFormat="1" ht="24.15" customHeight="1">
      <c r="A761" s="38"/>
      <c r="B761" s="39"/>
      <c r="C761" s="215" t="s">
        <v>995</v>
      </c>
      <c r="D761" s="215" t="s">
        <v>143</v>
      </c>
      <c r="E761" s="216" t="s">
        <v>996</v>
      </c>
      <c r="F761" s="217" t="s">
        <v>997</v>
      </c>
      <c r="G761" s="218" t="s">
        <v>155</v>
      </c>
      <c r="H761" s="219">
        <v>0.0089999999999999993</v>
      </c>
      <c r="I761" s="220"/>
      <c r="J761" s="221">
        <f>ROUND(I761*H761,2)</f>
        <v>0</v>
      </c>
      <c r="K761" s="222"/>
      <c r="L761" s="44"/>
      <c r="M761" s="223" t="s">
        <v>1</v>
      </c>
      <c r="N761" s="224" t="s">
        <v>39</v>
      </c>
      <c r="O761" s="91"/>
      <c r="P761" s="225">
        <f>O761*H761</f>
        <v>0</v>
      </c>
      <c r="Q761" s="225">
        <v>0</v>
      </c>
      <c r="R761" s="225">
        <f>Q761*H761</f>
        <v>0</v>
      </c>
      <c r="S761" s="225">
        <v>0</v>
      </c>
      <c r="T761" s="226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7" t="s">
        <v>266</v>
      </c>
      <c r="AT761" s="227" t="s">
        <v>143</v>
      </c>
      <c r="AU761" s="227" t="s">
        <v>148</v>
      </c>
      <c r="AY761" s="17" t="s">
        <v>140</v>
      </c>
      <c r="BE761" s="228">
        <f>IF(N761="základní",J761,0)</f>
        <v>0</v>
      </c>
      <c r="BF761" s="228">
        <f>IF(N761="snížená",J761,0)</f>
        <v>0</v>
      </c>
      <c r="BG761" s="228">
        <f>IF(N761="zákl. přenesená",J761,0)</f>
        <v>0</v>
      </c>
      <c r="BH761" s="228">
        <f>IF(N761="sníž. přenesená",J761,0)</f>
        <v>0</v>
      </c>
      <c r="BI761" s="228">
        <f>IF(N761="nulová",J761,0)</f>
        <v>0</v>
      </c>
      <c r="BJ761" s="17" t="s">
        <v>148</v>
      </c>
      <c r="BK761" s="228">
        <f>ROUND(I761*H761,2)</f>
        <v>0</v>
      </c>
      <c r="BL761" s="17" t="s">
        <v>266</v>
      </c>
      <c r="BM761" s="227" t="s">
        <v>998</v>
      </c>
    </row>
    <row r="762" s="12" customFormat="1" ht="22.8" customHeight="1">
      <c r="A762" s="12"/>
      <c r="B762" s="199"/>
      <c r="C762" s="200"/>
      <c r="D762" s="201" t="s">
        <v>72</v>
      </c>
      <c r="E762" s="213" t="s">
        <v>999</v>
      </c>
      <c r="F762" s="213" t="s">
        <v>1000</v>
      </c>
      <c r="G762" s="200"/>
      <c r="H762" s="200"/>
      <c r="I762" s="203"/>
      <c r="J762" s="214">
        <f>BK762</f>
        <v>0</v>
      </c>
      <c r="K762" s="200"/>
      <c r="L762" s="205"/>
      <c r="M762" s="206"/>
      <c r="N762" s="207"/>
      <c r="O762" s="207"/>
      <c r="P762" s="208">
        <f>SUM(P763:P766)</f>
        <v>0</v>
      </c>
      <c r="Q762" s="207"/>
      <c r="R762" s="208">
        <f>SUM(R763:R766)</f>
        <v>0.026839999999999999</v>
      </c>
      <c r="S762" s="207"/>
      <c r="T762" s="209">
        <f>SUM(T763:T766)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10" t="s">
        <v>148</v>
      </c>
      <c r="AT762" s="211" t="s">
        <v>72</v>
      </c>
      <c r="AU762" s="211" t="s">
        <v>81</v>
      </c>
      <c r="AY762" s="210" t="s">
        <v>140</v>
      </c>
      <c r="BK762" s="212">
        <f>SUM(BK763:BK766)</f>
        <v>0</v>
      </c>
    </row>
    <row r="763" s="2" customFormat="1" ht="16.5" customHeight="1">
      <c r="A763" s="38"/>
      <c r="B763" s="39"/>
      <c r="C763" s="215" t="s">
        <v>1001</v>
      </c>
      <c r="D763" s="215" t="s">
        <v>143</v>
      </c>
      <c r="E763" s="216" t="s">
        <v>1002</v>
      </c>
      <c r="F763" s="217" t="s">
        <v>1003</v>
      </c>
      <c r="G763" s="218" t="s">
        <v>698</v>
      </c>
      <c r="H763" s="219">
        <v>1</v>
      </c>
      <c r="I763" s="220"/>
      <c r="J763" s="221">
        <f>ROUND(I763*H763,2)</f>
        <v>0</v>
      </c>
      <c r="K763" s="222"/>
      <c r="L763" s="44"/>
      <c r="M763" s="223" t="s">
        <v>1</v>
      </c>
      <c r="N763" s="224" t="s">
        <v>39</v>
      </c>
      <c r="O763" s="91"/>
      <c r="P763" s="225">
        <f>O763*H763</f>
        <v>0</v>
      </c>
      <c r="Q763" s="225">
        <v>0.026839999999999999</v>
      </c>
      <c r="R763" s="225">
        <f>Q763*H763</f>
        <v>0.026839999999999999</v>
      </c>
      <c r="S763" s="225">
        <v>0</v>
      </c>
      <c r="T763" s="226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7" t="s">
        <v>266</v>
      </c>
      <c r="AT763" s="227" t="s">
        <v>143</v>
      </c>
      <c r="AU763" s="227" t="s">
        <v>148</v>
      </c>
      <c r="AY763" s="17" t="s">
        <v>140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17" t="s">
        <v>148</v>
      </c>
      <c r="BK763" s="228">
        <f>ROUND(I763*H763,2)</f>
        <v>0</v>
      </c>
      <c r="BL763" s="17" t="s">
        <v>266</v>
      </c>
      <c r="BM763" s="227" t="s">
        <v>1004</v>
      </c>
    </row>
    <row r="764" s="2" customFormat="1" ht="24.15" customHeight="1">
      <c r="A764" s="38"/>
      <c r="B764" s="39"/>
      <c r="C764" s="215" t="s">
        <v>1005</v>
      </c>
      <c r="D764" s="215" t="s">
        <v>143</v>
      </c>
      <c r="E764" s="216" t="s">
        <v>1006</v>
      </c>
      <c r="F764" s="217" t="s">
        <v>1007</v>
      </c>
      <c r="G764" s="218" t="s">
        <v>155</v>
      </c>
      <c r="H764" s="219">
        <v>0.027</v>
      </c>
      <c r="I764" s="220"/>
      <c r="J764" s="221">
        <f>ROUND(I764*H764,2)</f>
        <v>0</v>
      </c>
      <c r="K764" s="222"/>
      <c r="L764" s="44"/>
      <c r="M764" s="223" t="s">
        <v>1</v>
      </c>
      <c r="N764" s="224" t="s">
        <v>39</v>
      </c>
      <c r="O764" s="91"/>
      <c r="P764" s="225">
        <f>O764*H764</f>
        <v>0</v>
      </c>
      <c r="Q764" s="225">
        <v>0</v>
      </c>
      <c r="R764" s="225">
        <f>Q764*H764</f>
        <v>0</v>
      </c>
      <c r="S764" s="225">
        <v>0</v>
      </c>
      <c r="T764" s="226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7" t="s">
        <v>266</v>
      </c>
      <c r="AT764" s="227" t="s">
        <v>143</v>
      </c>
      <c r="AU764" s="227" t="s">
        <v>148</v>
      </c>
      <c r="AY764" s="17" t="s">
        <v>140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7" t="s">
        <v>148</v>
      </c>
      <c r="BK764" s="228">
        <f>ROUND(I764*H764,2)</f>
        <v>0</v>
      </c>
      <c r="BL764" s="17" t="s">
        <v>266</v>
      </c>
      <c r="BM764" s="227" t="s">
        <v>1008</v>
      </c>
    </row>
    <row r="765" s="2" customFormat="1" ht="24.15" customHeight="1">
      <c r="A765" s="38"/>
      <c r="B765" s="39"/>
      <c r="C765" s="215" t="s">
        <v>1009</v>
      </c>
      <c r="D765" s="215" t="s">
        <v>143</v>
      </c>
      <c r="E765" s="216" t="s">
        <v>1010</v>
      </c>
      <c r="F765" s="217" t="s">
        <v>1011</v>
      </c>
      <c r="G765" s="218" t="s">
        <v>155</v>
      </c>
      <c r="H765" s="219">
        <v>0.027</v>
      </c>
      <c r="I765" s="220"/>
      <c r="J765" s="221">
        <f>ROUND(I765*H765,2)</f>
        <v>0</v>
      </c>
      <c r="K765" s="222"/>
      <c r="L765" s="44"/>
      <c r="M765" s="223" t="s">
        <v>1</v>
      </c>
      <c r="N765" s="224" t="s">
        <v>39</v>
      </c>
      <c r="O765" s="91"/>
      <c r="P765" s="225">
        <f>O765*H765</f>
        <v>0</v>
      </c>
      <c r="Q765" s="225">
        <v>0</v>
      </c>
      <c r="R765" s="225">
        <f>Q765*H765</f>
        <v>0</v>
      </c>
      <c r="S765" s="225">
        <v>0</v>
      </c>
      <c r="T765" s="226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27" t="s">
        <v>266</v>
      </c>
      <c r="AT765" s="227" t="s">
        <v>143</v>
      </c>
      <c r="AU765" s="227" t="s">
        <v>148</v>
      </c>
      <c r="AY765" s="17" t="s">
        <v>140</v>
      </c>
      <c r="BE765" s="228">
        <f>IF(N765="základní",J765,0)</f>
        <v>0</v>
      </c>
      <c r="BF765" s="228">
        <f>IF(N765="snížená",J765,0)</f>
        <v>0</v>
      </c>
      <c r="BG765" s="228">
        <f>IF(N765="zákl. přenesená",J765,0)</f>
        <v>0</v>
      </c>
      <c r="BH765" s="228">
        <f>IF(N765="sníž. přenesená",J765,0)</f>
        <v>0</v>
      </c>
      <c r="BI765" s="228">
        <f>IF(N765="nulová",J765,0)</f>
        <v>0</v>
      </c>
      <c r="BJ765" s="17" t="s">
        <v>148</v>
      </c>
      <c r="BK765" s="228">
        <f>ROUND(I765*H765,2)</f>
        <v>0</v>
      </c>
      <c r="BL765" s="17" t="s">
        <v>266</v>
      </c>
      <c r="BM765" s="227" t="s">
        <v>1012</v>
      </c>
    </row>
    <row r="766" s="2" customFormat="1" ht="24.15" customHeight="1">
      <c r="A766" s="38"/>
      <c r="B766" s="39"/>
      <c r="C766" s="215" t="s">
        <v>1013</v>
      </c>
      <c r="D766" s="215" t="s">
        <v>143</v>
      </c>
      <c r="E766" s="216" t="s">
        <v>1014</v>
      </c>
      <c r="F766" s="217" t="s">
        <v>1015</v>
      </c>
      <c r="G766" s="218" t="s">
        <v>155</v>
      </c>
      <c r="H766" s="219">
        <v>0.027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</v>
      </c>
      <c r="R766" s="225">
        <f>Q766*H766</f>
        <v>0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266</v>
      </c>
      <c r="AT766" s="227" t="s">
        <v>143</v>
      </c>
      <c r="AU766" s="227" t="s">
        <v>148</v>
      </c>
      <c r="AY766" s="17" t="s">
        <v>140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148</v>
      </c>
      <c r="BK766" s="228">
        <f>ROUND(I766*H766,2)</f>
        <v>0</v>
      </c>
      <c r="BL766" s="17" t="s">
        <v>266</v>
      </c>
      <c r="BM766" s="227" t="s">
        <v>1016</v>
      </c>
    </row>
    <row r="767" s="12" customFormat="1" ht="22.8" customHeight="1">
      <c r="A767" s="12"/>
      <c r="B767" s="199"/>
      <c r="C767" s="200"/>
      <c r="D767" s="201" t="s">
        <v>72</v>
      </c>
      <c r="E767" s="213" t="s">
        <v>1017</v>
      </c>
      <c r="F767" s="213" t="s">
        <v>1018</v>
      </c>
      <c r="G767" s="200"/>
      <c r="H767" s="200"/>
      <c r="I767" s="203"/>
      <c r="J767" s="214">
        <f>BK767</f>
        <v>0</v>
      </c>
      <c r="K767" s="200"/>
      <c r="L767" s="205"/>
      <c r="M767" s="206"/>
      <c r="N767" s="207"/>
      <c r="O767" s="207"/>
      <c r="P767" s="208">
        <f>SUM(P768:P824)</f>
        <v>0</v>
      </c>
      <c r="Q767" s="207"/>
      <c r="R767" s="208">
        <f>SUM(R768:R824)</f>
        <v>0.044470000000000003</v>
      </c>
      <c r="S767" s="207"/>
      <c r="T767" s="209">
        <f>SUM(T768:T824)</f>
        <v>0.066779999999999992</v>
      </c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R767" s="210" t="s">
        <v>148</v>
      </c>
      <c r="AT767" s="211" t="s">
        <v>72</v>
      </c>
      <c r="AU767" s="211" t="s">
        <v>81</v>
      </c>
      <c r="AY767" s="210" t="s">
        <v>140</v>
      </c>
      <c r="BK767" s="212">
        <f>SUM(BK768:BK824)</f>
        <v>0</v>
      </c>
    </row>
    <row r="768" s="2" customFormat="1" ht="24.15" customHeight="1">
      <c r="A768" s="38"/>
      <c r="B768" s="39"/>
      <c r="C768" s="215" t="s">
        <v>1019</v>
      </c>
      <c r="D768" s="215" t="s">
        <v>143</v>
      </c>
      <c r="E768" s="216" t="s">
        <v>1020</v>
      </c>
      <c r="F768" s="217" t="s">
        <v>1021</v>
      </c>
      <c r="G768" s="218" t="s">
        <v>197</v>
      </c>
      <c r="H768" s="219">
        <v>17</v>
      </c>
      <c r="I768" s="220"/>
      <c r="J768" s="221">
        <f>ROUND(I768*H768,2)</f>
        <v>0</v>
      </c>
      <c r="K768" s="222"/>
      <c r="L768" s="44"/>
      <c r="M768" s="223" t="s">
        <v>1</v>
      </c>
      <c r="N768" s="224" t="s">
        <v>39</v>
      </c>
      <c r="O768" s="91"/>
      <c r="P768" s="225">
        <f>O768*H768</f>
        <v>0</v>
      </c>
      <c r="Q768" s="225">
        <v>0.00048000000000000001</v>
      </c>
      <c r="R768" s="225">
        <f>Q768*H768</f>
        <v>0.0081600000000000006</v>
      </c>
      <c r="S768" s="225">
        <v>0</v>
      </c>
      <c r="T768" s="226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27" t="s">
        <v>266</v>
      </c>
      <c r="AT768" s="227" t="s">
        <v>143</v>
      </c>
      <c r="AU768" s="227" t="s">
        <v>148</v>
      </c>
      <c r="AY768" s="17" t="s">
        <v>140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7" t="s">
        <v>148</v>
      </c>
      <c r="BK768" s="228">
        <f>ROUND(I768*H768,2)</f>
        <v>0</v>
      </c>
      <c r="BL768" s="17" t="s">
        <v>266</v>
      </c>
      <c r="BM768" s="227" t="s">
        <v>1022</v>
      </c>
    </row>
    <row r="769" s="13" customFormat="1">
      <c r="A769" s="13"/>
      <c r="B769" s="229"/>
      <c r="C769" s="230"/>
      <c r="D769" s="231" t="s">
        <v>150</v>
      </c>
      <c r="E769" s="232" t="s">
        <v>1</v>
      </c>
      <c r="F769" s="233" t="s">
        <v>1023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150</v>
      </c>
      <c r="AU769" s="239" t="s">
        <v>148</v>
      </c>
      <c r="AV769" s="13" t="s">
        <v>81</v>
      </c>
      <c r="AW769" s="13" t="s">
        <v>30</v>
      </c>
      <c r="AX769" s="13" t="s">
        <v>73</v>
      </c>
      <c r="AY769" s="239" t="s">
        <v>140</v>
      </c>
    </row>
    <row r="770" s="14" customFormat="1">
      <c r="A770" s="14"/>
      <c r="B770" s="240"/>
      <c r="C770" s="241"/>
      <c r="D770" s="231" t="s">
        <v>150</v>
      </c>
      <c r="E770" s="242" t="s">
        <v>1</v>
      </c>
      <c r="F770" s="243" t="s">
        <v>1024</v>
      </c>
      <c r="G770" s="241"/>
      <c r="H770" s="244">
        <v>8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150</v>
      </c>
      <c r="AU770" s="250" t="s">
        <v>148</v>
      </c>
      <c r="AV770" s="14" t="s">
        <v>148</v>
      </c>
      <c r="AW770" s="14" t="s">
        <v>30</v>
      </c>
      <c r="AX770" s="14" t="s">
        <v>73</v>
      </c>
      <c r="AY770" s="250" t="s">
        <v>140</v>
      </c>
    </row>
    <row r="771" s="13" customFormat="1">
      <c r="A771" s="13"/>
      <c r="B771" s="229"/>
      <c r="C771" s="230"/>
      <c r="D771" s="231" t="s">
        <v>150</v>
      </c>
      <c r="E771" s="232" t="s">
        <v>1</v>
      </c>
      <c r="F771" s="233" t="s">
        <v>225</v>
      </c>
      <c r="G771" s="230"/>
      <c r="H771" s="232" t="s">
        <v>1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9" t="s">
        <v>150</v>
      </c>
      <c r="AU771" s="239" t="s">
        <v>148</v>
      </c>
      <c r="AV771" s="13" t="s">
        <v>81</v>
      </c>
      <c r="AW771" s="13" t="s">
        <v>30</v>
      </c>
      <c r="AX771" s="13" t="s">
        <v>73</v>
      </c>
      <c r="AY771" s="239" t="s">
        <v>140</v>
      </c>
    </row>
    <row r="772" s="14" customFormat="1">
      <c r="A772" s="14"/>
      <c r="B772" s="240"/>
      <c r="C772" s="241"/>
      <c r="D772" s="231" t="s">
        <v>150</v>
      </c>
      <c r="E772" s="242" t="s">
        <v>1</v>
      </c>
      <c r="F772" s="243" t="s">
        <v>1025</v>
      </c>
      <c r="G772" s="241"/>
      <c r="H772" s="244">
        <v>6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0" t="s">
        <v>150</v>
      </c>
      <c r="AU772" s="250" t="s">
        <v>148</v>
      </c>
      <c r="AV772" s="14" t="s">
        <v>148</v>
      </c>
      <c r="AW772" s="14" t="s">
        <v>30</v>
      </c>
      <c r="AX772" s="14" t="s">
        <v>73</v>
      </c>
      <c r="AY772" s="250" t="s">
        <v>140</v>
      </c>
    </row>
    <row r="773" s="13" customFormat="1">
      <c r="A773" s="13"/>
      <c r="B773" s="229"/>
      <c r="C773" s="230"/>
      <c r="D773" s="231" t="s">
        <v>150</v>
      </c>
      <c r="E773" s="232" t="s">
        <v>1</v>
      </c>
      <c r="F773" s="233" t="s">
        <v>219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150</v>
      </c>
      <c r="AU773" s="239" t="s">
        <v>148</v>
      </c>
      <c r="AV773" s="13" t="s">
        <v>81</v>
      </c>
      <c r="AW773" s="13" t="s">
        <v>30</v>
      </c>
      <c r="AX773" s="13" t="s">
        <v>73</v>
      </c>
      <c r="AY773" s="239" t="s">
        <v>140</v>
      </c>
    </row>
    <row r="774" s="14" customFormat="1">
      <c r="A774" s="14"/>
      <c r="B774" s="240"/>
      <c r="C774" s="241"/>
      <c r="D774" s="231" t="s">
        <v>150</v>
      </c>
      <c r="E774" s="242" t="s">
        <v>1</v>
      </c>
      <c r="F774" s="243" t="s">
        <v>1026</v>
      </c>
      <c r="G774" s="241"/>
      <c r="H774" s="244">
        <v>2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150</v>
      </c>
      <c r="AU774" s="250" t="s">
        <v>148</v>
      </c>
      <c r="AV774" s="14" t="s">
        <v>148</v>
      </c>
      <c r="AW774" s="14" t="s">
        <v>30</v>
      </c>
      <c r="AX774" s="14" t="s">
        <v>73</v>
      </c>
      <c r="AY774" s="250" t="s">
        <v>140</v>
      </c>
    </row>
    <row r="775" s="13" customFormat="1">
      <c r="A775" s="13"/>
      <c r="B775" s="229"/>
      <c r="C775" s="230"/>
      <c r="D775" s="231" t="s">
        <v>150</v>
      </c>
      <c r="E775" s="232" t="s">
        <v>1</v>
      </c>
      <c r="F775" s="233" t="s">
        <v>221</v>
      </c>
      <c r="G775" s="230"/>
      <c r="H775" s="232" t="s">
        <v>1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9" t="s">
        <v>150</v>
      </c>
      <c r="AU775" s="239" t="s">
        <v>148</v>
      </c>
      <c r="AV775" s="13" t="s">
        <v>81</v>
      </c>
      <c r="AW775" s="13" t="s">
        <v>30</v>
      </c>
      <c r="AX775" s="13" t="s">
        <v>73</v>
      </c>
      <c r="AY775" s="239" t="s">
        <v>140</v>
      </c>
    </row>
    <row r="776" s="14" customFormat="1">
      <c r="A776" s="14"/>
      <c r="B776" s="240"/>
      <c r="C776" s="241"/>
      <c r="D776" s="231" t="s">
        <v>150</v>
      </c>
      <c r="E776" s="242" t="s">
        <v>1</v>
      </c>
      <c r="F776" s="243" t="s">
        <v>1027</v>
      </c>
      <c r="G776" s="241"/>
      <c r="H776" s="244">
        <v>1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150</v>
      </c>
      <c r="AU776" s="250" t="s">
        <v>148</v>
      </c>
      <c r="AV776" s="14" t="s">
        <v>148</v>
      </c>
      <c r="AW776" s="14" t="s">
        <v>30</v>
      </c>
      <c r="AX776" s="14" t="s">
        <v>73</v>
      </c>
      <c r="AY776" s="250" t="s">
        <v>140</v>
      </c>
    </row>
    <row r="777" s="15" customFormat="1">
      <c r="A777" s="15"/>
      <c r="B777" s="262"/>
      <c r="C777" s="263"/>
      <c r="D777" s="231" t="s">
        <v>150</v>
      </c>
      <c r="E777" s="264" t="s">
        <v>1</v>
      </c>
      <c r="F777" s="265" t="s">
        <v>188</v>
      </c>
      <c r="G777" s="263"/>
      <c r="H777" s="266">
        <v>17</v>
      </c>
      <c r="I777" s="267"/>
      <c r="J777" s="263"/>
      <c r="K777" s="263"/>
      <c r="L777" s="268"/>
      <c r="M777" s="269"/>
      <c r="N777" s="270"/>
      <c r="O777" s="270"/>
      <c r="P777" s="270"/>
      <c r="Q777" s="270"/>
      <c r="R777" s="270"/>
      <c r="S777" s="270"/>
      <c r="T777" s="271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72" t="s">
        <v>150</v>
      </c>
      <c r="AU777" s="272" t="s">
        <v>148</v>
      </c>
      <c r="AV777" s="15" t="s">
        <v>147</v>
      </c>
      <c r="AW777" s="15" t="s">
        <v>30</v>
      </c>
      <c r="AX777" s="15" t="s">
        <v>81</v>
      </c>
      <c r="AY777" s="272" t="s">
        <v>140</v>
      </c>
    </row>
    <row r="778" s="2" customFormat="1" ht="24.15" customHeight="1">
      <c r="A778" s="38"/>
      <c r="B778" s="39"/>
      <c r="C778" s="215" t="s">
        <v>1028</v>
      </c>
      <c r="D778" s="215" t="s">
        <v>143</v>
      </c>
      <c r="E778" s="216" t="s">
        <v>1029</v>
      </c>
      <c r="F778" s="217" t="s">
        <v>1030</v>
      </c>
      <c r="G778" s="218" t="s">
        <v>197</v>
      </c>
      <c r="H778" s="219">
        <v>15</v>
      </c>
      <c r="I778" s="220"/>
      <c r="J778" s="221">
        <f>ROUND(I778*H778,2)</f>
        <v>0</v>
      </c>
      <c r="K778" s="222"/>
      <c r="L778" s="44"/>
      <c r="M778" s="223" t="s">
        <v>1</v>
      </c>
      <c r="N778" s="224" t="s">
        <v>39</v>
      </c>
      <c r="O778" s="91"/>
      <c r="P778" s="225">
        <f>O778*H778</f>
        <v>0</v>
      </c>
      <c r="Q778" s="225">
        <v>0.00058</v>
      </c>
      <c r="R778" s="225">
        <f>Q778*H778</f>
        <v>0.0086999999999999994</v>
      </c>
      <c r="S778" s="225">
        <v>0</v>
      </c>
      <c r="T778" s="226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266</v>
      </c>
      <c r="AT778" s="227" t="s">
        <v>143</v>
      </c>
      <c r="AU778" s="227" t="s">
        <v>148</v>
      </c>
      <c r="AY778" s="17" t="s">
        <v>140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148</v>
      </c>
      <c r="BK778" s="228">
        <f>ROUND(I778*H778,2)</f>
        <v>0</v>
      </c>
      <c r="BL778" s="17" t="s">
        <v>266</v>
      </c>
      <c r="BM778" s="227" t="s">
        <v>1031</v>
      </c>
    </row>
    <row r="779" s="13" customFormat="1">
      <c r="A779" s="13"/>
      <c r="B779" s="229"/>
      <c r="C779" s="230"/>
      <c r="D779" s="231" t="s">
        <v>150</v>
      </c>
      <c r="E779" s="232" t="s">
        <v>1</v>
      </c>
      <c r="F779" s="233" t="s">
        <v>1032</v>
      </c>
      <c r="G779" s="230"/>
      <c r="H779" s="232" t="s">
        <v>1</v>
      </c>
      <c r="I779" s="234"/>
      <c r="J779" s="230"/>
      <c r="K779" s="230"/>
      <c r="L779" s="235"/>
      <c r="M779" s="236"/>
      <c r="N779" s="237"/>
      <c r="O779" s="237"/>
      <c r="P779" s="237"/>
      <c r="Q779" s="237"/>
      <c r="R779" s="237"/>
      <c r="S779" s="237"/>
      <c r="T779" s="23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9" t="s">
        <v>150</v>
      </c>
      <c r="AU779" s="239" t="s">
        <v>148</v>
      </c>
      <c r="AV779" s="13" t="s">
        <v>81</v>
      </c>
      <c r="AW779" s="13" t="s">
        <v>30</v>
      </c>
      <c r="AX779" s="13" t="s">
        <v>73</v>
      </c>
      <c r="AY779" s="239" t="s">
        <v>140</v>
      </c>
    </row>
    <row r="780" s="13" customFormat="1">
      <c r="A780" s="13"/>
      <c r="B780" s="229"/>
      <c r="C780" s="230"/>
      <c r="D780" s="231" t="s">
        <v>150</v>
      </c>
      <c r="E780" s="232" t="s">
        <v>1</v>
      </c>
      <c r="F780" s="233" t="s">
        <v>219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150</v>
      </c>
      <c r="AU780" s="239" t="s">
        <v>148</v>
      </c>
      <c r="AV780" s="13" t="s">
        <v>81</v>
      </c>
      <c r="AW780" s="13" t="s">
        <v>30</v>
      </c>
      <c r="AX780" s="13" t="s">
        <v>73</v>
      </c>
      <c r="AY780" s="239" t="s">
        <v>140</v>
      </c>
    </row>
    <row r="781" s="14" customFormat="1">
      <c r="A781" s="14"/>
      <c r="B781" s="240"/>
      <c r="C781" s="241"/>
      <c r="D781" s="231" t="s">
        <v>150</v>
      </c>
      <c r="E781" s="242" t="s">
        <v>1</v>
      </c>
      <c r="F781" s="243" t="s">
        <v>73</v>
      </c>
      <c r="G781" s="241"/>
      <c r="H781" s="244">
        <v>0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150</v>
      </c>
      <c r="AU781" s="250" t="s">
        <v>148</v>
      </c>
      <c r="AV781" s="14" t="s">
        <v>148</v>
      </c>
      <c r="AW781" s="14" t="s">
        <v>30</v>
      </c>
      <c r="AX781" s="14" t="s">
        <v>73</v>
      </c>
      <c r="AY781" s="250" t="s">
        <v>140</v>
      </c>
    </row>
    <row r="782" s="13" customFormat="1">
      <c r="A782" s="13"/>
      <c r="B782" s="229"/>
      <c r="C782" s="230"/>
      <c r="D782" s="231" t="s">
        <v>150</v>
      </c>
      <c r="E782" s="232" t="s">
        <v>1</v>
      </c>
      <c r="F782" s="233" t="s">
        <v>221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150</v>
      </c>
      <c r="AU782" s="239" t="s">
        <v>148</v>
      </c>
      <c r="AV782" s="13" t="s">
        <v>81</v>
      </c>
      <c r="AW782" s="13" t="s">
        <v>30</v>
      </c>
      <c r="AX782" s="13" t="s">
        <v>73</v>
      </c>
      <c r="AY782" s="239" t="s">
        <v>140</v>
      </c>
    </row>
    <row r="783" s="14" customFormat="1">
      <c r="A783" s="14"/>
      <c r="B783" s="240"/>
      <c r="C783" s="241"/>
      <c r="D783" s="231" t="s">
        <v>150</v>
      </c>
      <c r="E783" s="242" t="s">
        <v>1</v>
      </c>
      <c r="F783" s="243" t="s">
        <v>73</v>
      </c>
      <c r="G783" s="241"/>
      <c r="H783" s="244">
        <v>0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150</v>
      </c>
      <c r="AU783" s="250" t="s">
        <v>148</v>
      </c>
      <c r="AV783" s="14" t="s">
        <v>148</v>
      </c>
      <c r="AW783" s="14" t="s">
        <v>30</v>
      </c>
      <c r="AX783" s="14" t="s">
        <v>73</v>
      </c>
      <c r="AY783" s="250" t="s">
        <v>140</v>
      </c>
    </row>
    <row r="784" s="13" customFormat="1">
      <c r="A784" s="13"/>
      <c r="B784" s="229"/>
      <c r="C784" s="230"/>
      <c r="D784" s="231" t="s">
        <v>150</v>
      </c>
      <c r="E784" s="232" t="s">
        <v>1</v>
      </c>
      <c r="F784" s="233" t="s">
        <v>1023</v>
      </c>
      <c r="G784" s="230"/>
      <c r="H784" s="232" t="s">
        <v>1</v>
      </c>
      <c r="I784" s="234"/>
      <c r="J784" s="230"/>
      <c r="K784" s="230"/>
      <c r="L784" s="235"/>
      <c r="M784" s="236"/>
      <c r="N784" s="237"/>
      <c r="O784" s="237"/>
      <c r="P784" s="237"/>
      <c r="Q784" s="237"/>
      <c r="R784" s="237"/>
      <c r="S784" s="237"/>
      <c r="T784" s="23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9" t="s">
        <v>150</v>
      </c>
      <c r="AU784" s="239" t="s">
        <v>148</v>
      </c>
      <c r="AV784" s="13" t="s">
        <v>81</v>
      </c>
      <c r="AW784" s="13" t="s">
        <v>30</v>
      </c>
      <c r="AX784" s="13" t="s">
        <v>73</v>
      </c>
      <c r="AY784" s="239" t="s">
        <v>140</v>
      </c>
    </row>
    <row r="785" s="14" customFormat="1">
      <c r="A785" s="14"/>
      <c r="B785" s="240"/>
      <c r="C785" s="241"/>
      <c r="D785" s="231" t="s">
        <v>150</v>
      </c>
      <c r="E785" s="242" t="s">
        <v>1</v>
      </c>
      <c r="F785" s="243" t="s">
        <v>1033</v>
      </c>
      <c r="G785" s="241"/>
      <c r="H785" s="244">
        <v>15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0" t="s">
        <v>150</v>
      </c>
      <c r="AU785" s="250" t="s">
        <v>148</v>
      </c>
      <c r="AV785" s="14" t="s">
        <v>148</v>
      </c>
      <c r="AW785" s="14" t="s">
        <v>30</v>
      </c>
      <c r="AX785" s="14" t="s">
        <v>73</v>
      </c>
      <c r="AY785" s="250" t="s">
        <v>140</v>
      </c>
    </row>
    <row r="786" s="13" customFormat="1">
      <c r="A786" s="13"/>
      <c r="B786" s="229"/>
      <c r="C786" s="230"/>
      <c r="D786" s="231" t="s">
        <v>150</v>
      </c>
      <c r="E786" s="232" t="s">
        <v>1</v>
      </c>
      <c r="F786" s="233" t="s">
        <v>225</v>
      </c>
      <c r="G786" s="230"/>
      <c r="H786" s="232" t="s">
        <v>1</v>
      </c>
      <c r="I786" s="234"/>
      <c r="J786" s="230"/>
      <c r="K786" s="230"/>
      <c r="L786" s="235"/>
      <c r="M786" s="236"/>
      <c r="N786" s="237"/>
      <c r="O786" s="237"/>
      <c r="P786" s="237"/>
      <c r="Q786" s="237"/>
      <c r="R786" s="237"/>
      <c r="S786" s="237"/>
      <c r="T786" s="23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9" t="s">
        <v>150</v>
      </c>
      <c r="AU786" s="239" t="s">
        <v>148</v>
      </c>
      <c r="AV786" s="13" t="s">
        <v>81</v>
      </c>
      <c r="AW786" s="13" t="s">
        <v>30</v>
      </c>
      <c r="AX786" s="13" t="s">
        <v>73</v>
      </c>
      <c r="AY786" s="239" t="s">
        <v>140</v>
      </c>
    </row>
    <row r="787" s="14" customFormat="1">
      <c r="A787" s="14"/>
      <c r="B787" s="240"/>
      <c r="C787" s="241"/>
      <c r="D787" s="231" t="s">
        <v>150</v>
      </c>
      <c r="E787" s="242" t="s">
        <v>1</v>
      </c>
      <c r="F787" s="243" t="s">
        <v>73</v>
      </c>
      <c r="G787" s="241"/>
      <c r="H787" s="244">
        <v>0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0" t="s">
        <v>150</v>
      </c>
      <c r="AU787" s="250" t="s">
        <v>148</v>
      </c>
      <c r="AV787" s="14" t="s">
        <v>148</v>
      </c>
      <c r="AW787" s="14" t="s">
        <v>30</v>
      </c>
      <c r="AX787" s="14" t="s">
        <v>73</v>
      </c>
      <c r="AY787" s="250" t="s">
        <v>140</v>
      </c>
    </row>
    <row r="788" s="15" customFormat="1">
      <c r="A788" s="15"/>
      <c r="B788" s="262"/>
      <c r="C788" s="263"/>
      <c r="D788" s="231" t="s">
        <v>150</v>
      </c>
      <c r="E788" s="264" t="s">
        <v>1</v>
      </c>
      <c r="F788" s="265" t="s">
        <v>188</v>
      </c>
      <c r="G788" s="263"/>
      <c r="H788" s="266">
        <v>15</v>
      </c>
      <c r="I788" s="267"/>
      <c r="J788" s="263"/>
      <c r="K788" s="263"/>
      <c r="L788" s="268"/>
      <c r="M788" s="269"/>
      <c r="N788" s="270"/>
      <c r="O788" s="270"/>
      <c r="P788" s="270"/>
      <c r="Q788" s="270"/>
      <c r="R788" s="270"/>
      <c r="S788" s="270"/>
      <c r="T788" s="271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72" t="s">
        <v>150</v>
      </c>
      <c r="AU788" s="272" t="s">
        <v>148</v>
      </c>
      <c r="AV788" s="15" t="s">
        <v>147</v>
      </c>
      <c r="AW788" s="15" t="s">
        <v>30</v>
      </c>
      <c r="AX788" s="15" t="s">
        <v>81</v>
      </c>
      <c r="AY788" s="272" t="s">
        <v>140</v>
      </c>
    </row>
    <row r="789" s="2" customFormat="1" ht="24.15" customHeight="1">
      <c r="A789" s="38"/>
      <c r="B789" s="39"/>
      <c r="C789" s="215" t="s">
        <v>1034</v>
      </c>
      <c r="D789" s="215" t="s">
        <v>143</v>
      </c>
      <c r="E789" s="216" t="s">
        <v>1035</v>
      </c>
      <c r="F789" s="217" t="s">
        <v>1036</v>
      </c>
      <c r="G789" s="218" t="s">
        <v>197</v>
      </c>
      <c r="H789" s="219">
        <v>19</v>
      </c>
      <c r="I789" s="220"/>
      <c r="J789" s="221">
        <f>ROUND(I789*H789,2)</f>
        <v>0</v>
      </c>
      <c r="K789" s="222"/>
      <c r="L789" s="44"/>
      <c r="M789" s="223" t="s">
        <v>1</v>
      </c>
      <c r="N789" s="224" t="s">
        <v>39</v>
      </c>
      <c r="O789" s="91"/>
      <c r="P789" s="225">
        <f>O789*H789</f>
        <v>0</v>
      </c>
      <c r="Q789" s="225">
        <v>0.00072000000000000005</v>
      </c>
      <c r="R789" s="225">
        <f>Q789*H789</f>
        <v>0.013680000000000001</v>
      </c>
      <c r="S789" s="225">
        <v>0</v>
      </c>
      <c r="T789" s="226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7" t="s">
        <v>266</v>
      </c>
      <c r="AT789" s="227" t="s">
        <v>143</v>
      </c>
      <c r="AU789" s="227" t="s">
        <v>148</v>
      </c>
      <c r="AY789" s="17" t="s">
        <v>140</v>
      </c>
      <c r="BE789" s="228">
        <f>IF(N789="základní",J789,0)</f>
        <v>0</v>
      </c>
      <c r="BF789" s="228">
        <f>IF(N789="snížená",J789,0)</f>
        <v>0</v>
      </c>
      <c r="BG789" s="228">
        <f>IF(N789="zákl. přenesená",J789,0)</f>
        <v>0</v>
      </c>
      <c r="BH789" s="228">
        <f>IF(N789="sníž. přenesená",J789,0)</f>
        <v>0</v>
      </c>
      <c r="BI789" s="228">
        <f>IF(N789="nulová",J789,0)</f>
        <v>0</v>
      </c>
      <c r="BJ789" s="17" t="s">
        <v>148</v>
      </c>
      <c r="BK789" s="228">
        <f>ROUND(I789*H789,2)</f>
        <v>0</v>
      </c>
      <c r="BL789" s="17" t="s">
        <v>266</v>
      </c>
      <c r="BM789" s="227" t="s">
        <v>1037</v>
      </c>
    </row>
    <row r="790" s="13" customFormat="1">
      <c r="A790" s="13"/>
      <c r="B790" s="229"/>
      <c r="C790" s="230"/>
      <c r="D790" s="231" t="s">
        <v>150</v>
      </c>
      <c r="E790" s="232" t="s">
        <v>1</v>
      </c>
      <c r="F790" s="233" t="s">
        <v>1038</v>
      </c>
      <c r="G790" s="230"/>
      <c r="H790" s="232" t="s">
        <v>1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9" t="s">
        <v>150</v>
      </c>
      <c r="AU790" s="239" t="s">
        <v>148</v>
      </c>
      <c r="AV790" s="13" t="s">
        <v>81</v>
      </c>
      <c r="AW790" s="13" t="s">
        <v>30</v>
      </c>
      <c r="AX790" s="13" t="s">
        <v>73</v>
      </c>
      <c r="AY790" s="239" t="s">
        <v>140</v>
      </c>
    </row>
    <row r="791" s="14" customFormat="1">
      <c r="A791" s="14"/>
      <c r="B791" s="240"/>
      <c r="C791" s="241"/>
      <c r="D791" s="231" t="s">
        <v>150</v>
      </c>
      <c r="E791" s="242" t="s">
        <v>1</v>
      </c>
      <c r="F791" s="243" t="s">
        <v>1039</v>
      </c>
      <c r="G791" s="241"/>
      <c r="H791" s="244">
        <v>19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150</v>
      </c>
      <c r="AU791" s="250" t="s">
        <v>148</v>
      </c>
      <c r="AV791" s="14" t="s">
        <v>148</v>
      </c>
      <c r="AW791" s="14" t="s">
        <v>30</v>
      </c>
      <c r="AX791" s="14" t="s">
        <v>73</v>
      </c>
      <c r="AY791" s="250" t="s">
        <v>140</v>
      </c>
    </row>
    <row r="792" s="15" customFormat="1">
      <c r="A792" s="15"/>
      <c r="B792" s="262"/>
      <c r="C792" s="263"/>
      <c r="D792" s="231" t="s">
        <v>150</v>
      </c>
      <c r="E792" s="264" t="s">
        <v>1</v>
      </c>
      <c r="F792" s="265" t="s">
        <v>188</v>
      </c>
      <c r="G792" s="263"/>
      <c r="H792" s="266">
        <v>19</v>
      </c>
      <c r="I792" s="267"/>
      <c r="J792" s="263"/>
      <c r="K792" s="263"/>
      <c r="L792" s="268"/>
      <c r="M792" s="269"/>
      <c r="N792" s="270"/>
      <c r="O792" s="270"/>
      <c r="P792" s="270"/>
      <c r="Q792" s="270"/>
      <c r="R792" s="270"/>
      <c r="S792" s="270"/>
      <c r="T792" s="271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72" t="s">
        <v>150</v>
      </c>
      <c r="AU792" s="272" t="s">
        <v>148</v>
      </c>
      <c r="AV792" s="15" t="s">
        <v>147</v>
      </c>
      <c r="AW792" s="15" t="s">
        <v>30</v>
      </c>
      <c r="AX792" s="15" t="s">
        <v>81</v>
      </c>
      <c r="AY792" s="272" t="s">
        <v>140</v>
      </c>
    </row>
    <row r="793" s="2" customFormat="1" ht="33" customHeight="1">
      <c r="A793" s="38"/>
      <c r="B793" s="39"/>
      <c r="C793" s="215" t="s">
        <v>1040</v>
      </c>
      <c r="D793" s="215" t="s">
        <v>143</v>
      </c>
      <c r="E793" s="216" t="s">
        <v>1041</v>
      </c>
      <c r="F793" s="217" t="s">
        <v>1042</v>
      </c>
      <c r="G793" s="218" t="s">
        <v>197</v>
      </c>
      <c r="H793" s="219">
        <v>6</v>
      </c>
      <c r="I793" s="220"/>
      <c r="J793" s="221">
        <f>ROUND(I793*H793,2)</f>
        <v>0</v>
      </c>
      <c r="K793" s="222"/>
      <c r="L793" s="44"/>
      <c r="M793" s="223" t="s">
        <v>1</v>
      </c>
      <c r="N793" s="224" t="s">
        <v>39</v>
      </c>
      <c r="O793" s="91"/>
      <c r="P793" s="225">
        <f>O793*H793</f>
        <v>0</v>
      </c>
      <c r="Q793" s="225">
        <v>3.0000000000000001E-05</v>
      </c>
      <c r="R793" s="225">
        <f>Q793*H793</f>
        <v>0.00018000000000000001</v>
      </c>
      <c r="S793" s="225">
        <v>0</v>
      </c>
      <c r="T793" s="226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7" t="s">
        <v>266</v>
      </c>
      <c r="AT793" s="227" t="s">
        <v>143</v>
      </c>
      <c r="AU793" s="227" t="s">
        <v>148</v>
      </c>
      <c r="AY793" s="17" t="s">
        <v>140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7" t="s">
        <v>148</v>
      </c>
      <c r="BK793" s="228">
        <f>ROUND(I793*H793,2)</f>
        <v>0</v>
      </c>
      <c r="BL793" s="17" t="s">
        <v>266</v>
      </c>
      <c r="BM793" s="227" t="s">
        <v>1043</v>
      </c>
    </row>
    <row r="794" s="14" customFormat="1">
      <c r="A794" s="14"/>
      <c r="B794" s="240"/>
      <c r="C794" s="241"/>
      <c r="D794" s="231" t="s">
        <v>150</v>
      </c>
      <c r="E794" s="242" t="s">
        <v>1</v>
      </c>
      <c r="F794" s="243" t="s">
        <v>176</v>
      </c>
      <c r="G794" s="241"/>
      <c r="H794" s="244">
        <v>6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150</v>
      </c>
      <c r="AU794" s="250" t="s">
        <v>148</v>
      </c>
      <c r="AV794" s="14" t="s">
        <v>148</v>
      </c>
      <c r="AW794" s="14" t="s">
        <v>30</v>
      </c>
      <c r="AX794" s="14" t="s">
        <v>81</v>
      </c>
      <c r="AY794" s="250" t="s">
        <v>140</v>
      </c>
    </row>
    <row r="795" s="2" customFormat="1" ht="24.15" customHeight="1">
      <c r="A795" s="38"/>
      <c r="B795" s="39"/>
      <c r="C795" s="215" t="s">
        <v>1044</v>
      </c>
      <c r="D795" s="215" t="s">
        <v>143</v>
      </c>
      <c r="E795" s="216" t="s">
        <v>1045</v>
      </c>
      <c r="F795" s="217" t="s">
        <v>1046</v>
      </c>
      <c r="G795" s="218" t="s">
        <v>173</v>
      </c>
      <c r="H795" s="219">
        <v>2</v>
      </c>
      <c r="I795" s="220"/>
      <c r="J795" s="221">
        <f>ROUND(I795*H795,2)</f>
        <v>0</v>
      </c>
      <c r="K795" s="222"/>
      <c r="L795" s="44"/>
      <c r="M795" s="223" t="s">
        <v>1</v>
      </c>
      <c r="N795" s="224" t="s">
        <v>39</v>
      </c>
      <c r="O795" s="91"/>
      <c r="P795" s="225">
        <f>O795*H795</f>
        <v>0</v>
      </c>
      <c r="Q795" s="225">
        <v>0.00016000000000000001</v>
      </c>
      <c r="R795" s="225">
        <f>Q795*H795</f>
        <v>0.00032000000000000003</v>
      </c>
      <c r="S795" s="225">
        <v>0</v>
      </c>
      <c r="T795" s="226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7" t="s">
        <v>266</v>
      </c>
      <c r="AT795" s="227" t="s">
        <v>143</v>
      </c>
      <c r="AU795" s="227" t="s">
        <v>148</v>
      </c>
      <c r="AY795" s="17" t="s">
        <v>140</v>
      </c>
      <c r="BE795" s="228">
        <f>IF(N795="základní",J795,0)</f>
        <v>0</v>
      </c>
      <c r="BF795" s="228">
        <f>IF(N795="snížená",J795,0)</f>
        <v>0</v>
      </c>
      <c r="BG795" s="228">
        <f>IF(N795="zákl. přenesená",J795,0)</f>
        <v>0</v>
      </c>
      <c r="BH795" s="228">
        <f>IF(N795="sníž. přenesená",J795,0)</f>
        <v>0</v>
      </c>
      <c r="BI795" s="228">
        <f>IF(N795="nulová",J795,0)</f>
        <v>0</v>
      </c>
      <c r="BJ795" s="17" t="s">
        <v>148</v>
      </c>
      <c r="BK795" s="228">
        <f>ROUND(I795*H795,2)</f>
        <v>0</v>
      </c>
      <c r="BL795" s="17" t="s">
        <v>266</v>
      </c>
      <c r="BM795" s="227" t="s">
        <v>1047</v>
      </c>
    </row>
    <row r="796" s="14" customFormat="1">
      <c r="A796" s="14"/>
      <c r="B796" s="240"/>
      <c r="C796" s="241"/>
      <c r="D796" s="231" t="s">
        <v>150</v>
      </c>
      <c r="E796" s="242" t="s">
        <v>1</v>
      </c>
      <c r="F796" s="243" t="s">
        <v>148</v>
      </c>
      <c r="G796" s="241"/>
      <c r="H796" s="244">
        <v>2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150</v>
      </c>
      <c r="AU796" s="250" t="s">
        <v>148</v>
      </c>
      <c r="AV796" s="14" t="s">
        <v>148</v>
      </c>
      <c r="AW796" s="14" t="s">
        <v>30</v>
      </c>
      <c r="AX796" s="14" t="s">
        <v>81</v>
      </c>
      <c r="AY796" s="250" t="s">
        <v>140</v>
      </c>
    </row>
    <row r="797" s="2" customFormat="1" ht="16.5" customHeight="1">
      <c r="A797" s="38"/>
      <c r="B797" s="39"/>
      <c r="C797" s="215" t="s">
        <v>1048</v>
      </c>
      <c r="D797" s="215" t="s">
        <v>143</v>
      </c>
      <c r="E797" s="216" t="s">
        <v>1049</v>
      </c>
      <c r="F797" s="217" t="s">
        <v>1050</v>
      </c>
      <c r="G797" s="218" t="s">
        <v>197</v>
      </c>
      <c r="H797" s="219">
        <v>63</v>
      </c>
      <c r="I797" s="220"/>
      <c r="J797" s="221">
        <f>ROUND(I797*H797,2)</f>
        <v>0</v>
      </c>
      <c r="K797" s="222"/>
      <c r="L797" s="44"/>
      <c r="M797" s="223" t="s">
        <v>1</v>
      </c>
      <c r="N797" s="224" t="s">
        <v>39</v>
      </c>
      <c r="O797" s="91"/>
      <c r="P797" s="225">
        <f>O797*H797</f>
        <v>0</v>
      </c>
      <c r="Q797" s="225">
        <v>3.0000000000000001E-05</v>
      </c>
      <c r="R797" s="225">
        <f>Q797*H797</f>
        <v>0.00189</v>
      </c>
      <c r="S797" s="225">
        <v>0.00106</v>
      </c>
      <c r="T797" s="226">
        <f>S797*H797</f>
        <v>0.066779999999999992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7" t="s">
        <v>266</v>
      </c>
      <c r="AT797" s="227" t="s">
        <v>143</v>
      </c>
      <c r="AU797" s="227" t="s">
        <v>148</v>
      </c>
      <c r="AY797" s="17" t="s">
        <v>140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17" t="s">
        <v>148</v>
      </c>
      <c r="BK797" s="228">
        <f>ROUND(I797*H797,2)</f>
        <v>0</v>
      </c>
      <c r="BL797" s="17" t="s">
        <v>266</v>
      </c>
      <c r="BM797" s="227" t="s">
        <v>1051</v>
      </c>
    </row>
    <row r="798" s="13" customFormat="1">
      <c r="A798" s="13"/>
      <c r="B798" s="229"/>
      <c r="C798" s="230"/>
      <c r="D798" s="231" t="s">
        <v>150</v>
      </c>
      <c r="E798" s="232" t="s">
        <v>1</v>
      </c>
      <c r="F798" s="233" t="s">
        <v>1052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150</v>
      </c>
      <c r="AU798" s="239" t="s">
        <v>148</v>
      </c>
      <c r="AV798" s="13" t="s">
        <v>81</v>
      </c>
      <c r="AW798" s="13" t="s">
        <v>30</v>
      </c>
      <c r="AX798" s="13" t="s">
        <v>73</v>
      </c>
      <c r="AY798" s="239" t="s">
        <v>140</v>
      </c>
    </row>
    <row r="799" s="14" customFormat="1">
      <c r="A799" s="14"/>
      <c r="B799" s="240"/>
      <c r="C799" s="241"/>
      <c r="D799" s="231" t="s">
        <v>150</v>
      </c>
      <c r="E799" s="242" t="s">
        <v>1</v>
      </c>
      <c r="F799" s="243" t="s">
        <v>1053</v>
      </c>
      <c r="G799" s="241"/>
      <c r="H799" s="244">
        <v>5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150</v>
      </c>
      <c r="AU799" s="250" t="s">
        <v>148</v>
      </c>
      <c r="AV799" s="14" t="s">
        <v>148</v>
      </c>
      <c r="AW799" s="14" t="s">
        <v>30</v>
      </c>
      <c r="AX799" s="14" t="s">
        <v>73</v>
      </c>
      <c r="AY799" s="250" t="s">
        <v>140</v>
      </c>
    </row>
    <row r="800" s="13" customFormat="1">
      <c r="A800" s="13"/>
      <c r="B800" s="229"/>
      <c r="C800" s="230"/>
      <c r="D800" s="231" t="s">
        <v>150</v>
      </c>
      <c r="E800" s="232" t="s">
        <v>1</v>
      </c>
      <c r="F800" s="233" t="s">
        <v>1054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150</v>
      </c>
      <c r="AU800" s="239" t="s">
        <v>148</v>
      </c>
      <c r="AV800" s="13" t="s">
        <v>81</v>
      </c>
      <c r="AW800" s="13" t="s">
        <v>30</v>
      </c>
      <c r="AX800" s="13" t="s">
        <v>73</v>
      </c>
      <c r="AY800" s="239" t="s">
        <v>140</v>
      </c>
    </row>
    <row r="801" s="13" customFormat="1">
      <c r="A801" s="13"/>
      <c r="B801" s="229"/>
      <c r="C801" s="230"/>
      <c r="D801" s="231" t="s">
        <v>150</v>
      </c>
      <c r="E801" s="232" t="s">
        <v>1</v>
      </c>
      <c r="F801" s="233" t="s">
        <v>225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150</v>
      </c>
      <c r="AU801" s="239" t="s">
        <v>148</v>
      </c>
      <c r="AV801" s="13" t="s">
        <v>81</v>
      </c>
      <c r="AW801" s="13" t="s">
        <v>30</v>
      </c>
      <c r="AX801" s="13" t="s">
        <v>73</v>
      </c>
      <c r="AY801" s="239" t="s">
        <v>140</v>
      </c>
    </row>
    <row r="802" s="14" customFormat="1">
      <c r="A802" s="14"/>
      <c r="B802" s="240"/>
      <c r="C802" s="241"/>
      <c r="D802" s="231" t="s">
        <v>150</v>
      </c>
      <c r="E802" s="242" t="s">
        <v>1</v>
      </c>
      <c r="F802" s="243" t="s">
        <v>176</v>
      </c>
      <c r="G802" s="241"/>
      <c r="H802" s="244">
        <v>6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150</v>
      </c>
      <c r="AU802" s="250" t="s">
        <v>148</v>
      </c>
      <c r="AV802" s="14" t="s">
        <v>148</v>
      </c>
      <c r="AW802" s="14" t="s">
        <v>30</v>
      </c>
      <c r="AX802" s="14" t="s">
        <v>73</v>
      </c>
      <c r="AY802" s="250" t="s">
        <v>140</v>
      </c>
    </row>
    <row r="803" s="13" customFormat="1">
      <c r="A803" s="13"/>
      <c r="B803" s="229"/>
      <c r="C803" s="230"/>
      <c r="D803" s="231" t="s">
        <v>150</v>
      </c>
      <c r="E803" s="232" t="s">
        <v>1</v>
      </c>
      <c r="F803" s="233" t="s">
        <v>682</v>
      </c>
      <c r="G803" s="230"/>
      <c r="H803" s="232" t="s">
        <v>1</v>
      </c>
      <c r="I803" s="234"/>
      <c r="J803" s="230"/>
      <c r="K803" s="230"/>
      <c r="L803" s="235"/>
      <c r="M803" s="236"/>
      <c r="N803" s="237"/>
      <c r="O803" s="237"/>
      <c r="P803" s="237"/>
      <c r="Q803" s="237"/>
      <c r="R803" s="237"/>
      <c r="S803" s="237"/>
      <c r="T803" s="23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9" t="s">
        <v>150</v>
      </c>
      <c r="AU803" s="239" t="s">
        <v>148</v>
      </c>
      <c r="AV803" s="13" t="s">
        <v>81</v>
      </c>
      <c r="AW803" s="13" t="s">
        <v>30</v>
      </c>
      <c r="AX803" s="13" t="s">
        <v>73</v>
      </c>
      <c r="AY803" s="239" t="s">
        <v>140</v>
      </c>
    </row>
    <row r="804" s="14" customFormat="1">
      <c r="A804" s="14"/>
      <c r="B804" s="240"/>
      <c r="C804" s="241"/>
      <c r="D804" s="231" t="s">
        <v>150</v>
      </c>
      <c r="E804" s="242" t="s">
        <v>1</v>
      </c>
      <c r="F804" s="243" t="s">
        <v>236</v>
      </c>
      <c r="G804" s="241"/>
      <c r="H804" s="244">
        <v>14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150</v>
      </c>
      <c r="AU804" s="250" t="s">
        <v>148</v>
      </c>
      <c r="AV804" s="14" t="s">
        <v>148</v>
      </c>
      <c r="AW804" s="14" t="s">
        <v>30</v>
      </c>
      <c r="AX804" s="14" t="s">
        <v>73</v>
      </c>
      <c r="AY804" s="250" t="s">
        <v>140</v>
      </c>
    </row>
    <row r="805" s="13" customFormat="1">
      <c r="A805" s="13"/>
      <c r="B805" s="229"/>
      <c r="C805" s="230"/>
      <c r="D805" s="231" t="s">
        <v>150</v>
      </c>
      <c r="E805" s="232" t="s">
        <v>1</v>
      </c>
      <c r="F805" s="233" t="s">
        <v>1055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150</v>
      </c>
      <c r="AU805" s="239" t="s">
        <v>148</v>
      </c>
      <c r="AV805" s="13" t="s">
        <v>81</v>
      </c>
      <c r="AW805" s="13" t="s">
        <v>30</v>
      </c>
      <c r="AX805" s="13" t="s">
        <v>73</v>
      </c>
      <c r="AY805" s="239" t="s">
        <v>140</v>
      </c>
    </row>
    <row r="806" s="14" customFormat="1">
      <c r="A806" s="14"/>
      <c r="B806" s="240"/>
      <c r="C806" s="241"/>
      <c r="D806" s="231" t="s">
        <v>150</v>
      </c>
      <c r="E806" s="242" t="s">
        <v>1</v>
      </c>
      <c r="F806" s="243" t="s">
        <v>331</v>
      </c>
      <c r="G806" s="241"/>
      <c r="H806" s="244">
        <v>26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150</v>
      </c>
      <c r="AU806" s="250" t="s">
        <v>148</v>
      </c>
      <c r="AV806" s="14" t="s">
        <v>148</v>
      </c>
      <c r="AW806" s="14" t="s">
        <v>30</v>
      </c>
      <c r="AX806" s="14" t="s">
        <v>73</v>
      </c>
      <c r="AY806" s="250" t="s">
        <v>140</v>
      </c>
    </row>
    <row r="807" s="13" customFormat="1">
      <c r="A807" s="13"/>
      <c r="B807" s="229"/>
      <c r="C807" s="230"/>
      <c r="D807" s="231" t="s">
        <v>150</v>
      </c>
      <c r="E807" s="232" t="s">
        <v>1</v>
      </c>
      <c r="F807" s="233" t="s">
        <v>221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150</v>
      </c>
      <c r="AU807" s="239" t="s">
        <v>148</v>
      </c>
      <c r="AV807" s="13" t="s">
        <v>81</v>
      </c>
      <c r="AW807" s="13" t="s">
        <v>30</v>
      </c>
      <c r="AX807" s="13" t="s">
        <v>73</v>
      </c>
      <c r="AY807" s="239" t="s">
        <v>140</v>
      </c>
    </row>
    <row r="808" s="14" customFormat="1">
      <c r="A808" s="14"/>
      <c r="B808" s="240"/>
      <c r="C808" s="241"/>
      <c r="D808" s="231" t="s">
        <v>150</v>
      </c>
      <c r="E808" s="242" t="s">
        <v>1</v>
      </c>
      <c r="F808" s="243" t="s">
        <v>199</v>
      </c>
      <c r="G808" s="241"/>
      <c r="H808" s="244">
        <v>9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150</v>
      </c>
      <c r="AU808" s="250" t="s">
        <v>148</v>
      </c>
      <c r="AV808" s="14" t="s">
        <v>148</v>
      </c>
      <c r="AW808" s="14" t="s">
        <v>30</v>
      </c>
      <c r="AX808" s="14" t="s">
        <v>73</v>
      </c>
      <c r="AY808" s="250" t="s">
        <v>140</v>
      </c>
    </row>
    <row r="809" s="13" customFormat="1">
      <c r="A809" s="13"/>
      <c r="B809" s="229"/>
      <c r="C809" s="230"/>
      <c r="D809" s="231" t="s">
        <v>150</v>
      </c>
      <c r="E809" s="232" t="s">
        <v>1</v>
      </c>
      <c r="F809" s="233" t="s">
        <v>219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150</v>
      </c>
      <c r="AU809" s="239" t="s">
        <v>148</v>
      </c>
      <c r="AV809" s="13" t="s">
        <v>81</v>
      </c>
      <c r="AW809" s="13" t="s">
        <v>30</v>
      </c>
      <c r="AX809" s="13" t="s">
        <v>73</v>
      </c>
      <c r="AY809" s="239" t="s">
        <v>140</v>
      </c>
    </row>
    <row r="810" s="14" customFormat="1">
      <c r="A810" s="14"/>
      <c r="B810" s="240"/>
      <c r="C810" s="241"/>
      <c r="D810" s="231" t="s">
        <v>150</v>
      </c>
      <c r="E810" s="242" t="s">
        <v>1</v>
      </c>
      <c r="F810" s="243" t="s">
        <v>141</v>
      </c>
      <c r="G810" s="241"/>
      <c r="H810" s="244">
        <v>3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150</v>
      </c>
      <c r="AU810" s="250" t="s">
        <v>148</v>
      </c>
      <c r="AV810" s="14" t="s">
        <v>148</v>
      </c>
      <c r="AW810" s="14" t="s">
        <v>30</v>
      </c>
      <c r="AX810" s="14" t="s">
        <v>73</v>
      </c>
      <c r="AY810" s="250" t="s">
        <v>140</v>
      </c>
    </row>
    <row r="811" s="15" customFormat="1">
      <c r="A811" s="15"/>
      <c r="B811" s="262"/>
      <c r="C811" s="263"/>
      <c r="D811" s="231" t="s">
        <v>150</v>
      </c>
      <c r="E811" s="264" t="s">
        <v>1</v>
      </c>
      <c r="F811" s="265" t="s">
        <v>188</v>
      </c>
      <c r="G811" s="263"/>
      <c r="H811" s="266">
        <v>63</v>
      </c>
      <c r="I811" s="267"/>
      <c r="J811" s="263"/>
      <c r="K811" s="263"/>
      <c r="L811" s="268"/>
      <c r="M811" s="269"/>
      <c r="N811" s="270"/>
      <c r="O811" s="270"/>
      <c r="P811" s="270"/>
      <c r="Q811" s="270"/>
      <c r="R811" s="270"/>
      <c r="S811" s="270"/>
      <c r="T811" s="271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2" t="s">
        <v>150</v>
      </c>
      <c r="AU811" s="272" t="s">
        <v>148</v>
      </c>
      <c r="AV811" s="15" t="s">
        <v>147</v>
      </c>
      <c r="AW811" s="15" t="s">
        <v>30</v>
      </c>
      <c r="AX811" s="15" t="s">
        <v>81</v>
      </c>
      <c r="AY811" s="272" t="s">
        <v>140</v>
      </c>
    </row>
    <row r="812" s="2" customFormat="1" ht="16.5" customHeight="1">
      <c r="A812" s="38"/>
      <c r="B812" s="39"/>
      <c r="C812" s="215" t="s">
        <v>1056</v>
      </c>
      <c r="D812" s="215" t="s">
        <v>143</v>
      </c>
      <c r="E812" s="216" t="s">
        <v>1057</v>
      </c>
      <c r="F812" s="217" t="s">
        <v>1058</v>
      </c>
      <c r="G812" s="218" t="s">
        <v>197</v>
      </c>
      <c r="H812" s="219">
        <v>48</v>
      </c>
      <c r="I812" s="220"/>
      <c r="J812" s="221">
        <f>ROUND(I812*H812,2)</f>
        <v>0</v>
      </c>
      <c r="K812" s="222"/>
      <c r="L812" s="44"/>
      <c r="M812" s="223" t="s">
        <v>1</v>
      </c>
      <c r="N812" s="224" t="s">
        <v>39</v>
      </c>
      <c r="O812" s="91"/>
      <c r="P812" s="225">
        <f>O812*H812</f>
        <v>0</v>
      </c>
      <c r="Q812" s="225">
        <v>0</v>
      </c>
      <c r="R812" s="225">
        <f>Q812*H812</f>
        <v>0</v>
      </c>
      <c r="S812" s="225">
        <v>0</v>
      </c>
      <c r="T812" s="226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27" t="s">
        <v>266</v>
      </c>
      <c r="AT812" s="227" t="s">
        <v>143</v>
      </c>
      <c r="AU812" s="227" t="s">
        <v>148</v>
      </c>
      <c r="AY812" s="17" t="s">
        <v>140</v>
      </c>
      <c r="BE812" s="228">
        <f>IF(N812="základní",J812,0)</f>
        <v>0</v>
      </c>
      <c r="BF812" s="228">
        <f>IF(N812="snížená",J812,0)</f>
        <v>0</v>
      </c>
      <c r="BG812" s="228">
        <f>IF(N812="zákl. přenesená",J812,0)</f>
        <v>0</v>
      </c>
      <c r="BH812" s="228">
        <f>IF(N812="sníž. přenesená",J812,0)</f>
        <v>0</v>
      </c>
      <c r="BI812" s="228">
        <f>IF(N812="nulová",J812,0)</f>
        <v>0</v>
      </c>
      <c r="BJ812" s="17" t="s">
        <v>148</v>
      </c>
      <c r="BK812" s="228">
        <f>ROUND(I812*H812,2)</f>
        <v>0</v>
      </c>
      <c r="BL812" s="17" t="s">
        <v>266</v>
      </c>
      <c r="BM812" s="227" t="s">
        <v>1059</v>
      </c>
    </row>
    <row r="813" s="14" customFormat="1">
      <c r="A813" s="14"/>
      <c r="B813" s="240"/>
      <c r="C813" s="241"/>
      <c r="D813" s="231" t="s">
        <v>150</v>
      </c>
      <c r="E813" s="242" t="s">
        <v>1</v>
      </c>
      <c r="F813" s="243" t="s">
        <v>1060</v>
      </c>
      <c r="G813" s="241"/>
      <c r="H813" s="244">
        <v>48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150</v>
      </c>
      <c r="AU813" s="250" t="s">
        <v>148</v>
      </c>
      <c r="AV813" s="14" t="s">
        <v>148</v>
      </c>
      <c r="AW813" s="14" t="s">
        <v>30</v>
      </c>
      <c r="AX813" s="14" t="s">
        <v>81</v>
      </c>
      <c r="AY813" s="250" t="s">
        <v>140</v>
      </c>
    </row>
    <row r="814" s="2" customFormat="1" ht="21.75" customHeight="1">
      <c r="A814" s="38"/>
      <c r="B814" s="39"/>
      <c r="C814" s="215" t="s">
        <v>1061</v>
      </c>
      <c r="D814" s="215" t="s">
        <v>143</v>
      </c>
      <c r="E814" s="216" t="s">
        <v>1062</v>
      </c>
      <c r="F814" s="217" t="s">
        <v>1063</v>
      </c>
      <c r="G814" s="218" t="s">
        <v>173</v>
      </c>
      <c r="H814" s="219">
        <v>2</v>
      </c>
      <c r="I814" s="220"/>
      <c r="J814" s="221">
        <f>ROUND(I814*H814,2)</f>
        <v>0</v>
      </c>
      <c r="K814" s="222"/>
      <c r="L814" s="44"/>
      <c r="M814" s="223" t="s">
        <v>1</v>
      </c>
      <c r="N814" s="224" t="s">
        <v>39</v>
      </c>
      <c r="O814" s="91"/>
      <c r="P814" s="225">
        <f>O814*H814</f>
        <v>0</v>
      </c>
      <c r="Q814" s="225">
        <v>1.0000000000000001E-05</v>
      </c>
      <c r="R814" s="225">
        <f>Q814*H814</f>
        <v>2.0000000000000002E-05</v>
      </c>
      <c r="S814" s="225">
        <v>0</v>
      </c>
      <c r="T814" s="226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7" t="s">
        <v>266</v>
      </c>
      <c r="AT814" s="227" t="s">
        <v>143</v>
      </c>
      <c r="AU814" s="227" t="s">
        <v>148</v>
      </c>
      <c r="AY814" s="17" t="s">
        <v>140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7" t="s">
        <v>148</v>
      </c>
      <c r="BK814" s="228">
        <f>ROUND(I814*H814,2)</f>
        <v>0</v>
      </c>
      <c r="BL814" s="17" t="s">
        <v>266</v>
      </c>
      <c r="BM814" s="227" t="s">
        <v>1064</v>
      </c>
    </row>
    <row r="815" s="13" customFormat="1">
      <c r="A815" s="13"/>
      <c r="B815" s="229"/>
      <c r="C815" s="230"/>
      <c r="D815" s="231" t="s">
        <v>150</v>
      </c>
      <c r="E815" s="232" t="s">
        <v>1</v>
      </c>
      <c r="F815" s="233" t="s">
        <v>1065</v>
      </c>
      <c r="G815" s="230"/>
      <c r="H815" s="232" t="s">
        <v>1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9" t="s">
        <v>150</v>
      </c>
      <c r="AU815" s="239" t="s">
        <v>148</v>
      </c>
      <c r="AV815" s="13" t="s">
        <v>81</v>
      </c>
      <c r="AW815" s="13" t="s">
        <v>30</v>
      </c>
      <c r="AX815" s="13" t="s">
        <v>73</v>
      </c>
      <c r="AY815" s="239" t="s">
        <v>140</v>
      </c>
    </row>
    <row r="816" s="14" customFormat="1">
      <c r="A816" s="14"/>
      <c r="B816" s="240"/>
      <c r="C816" s="241"/>
      <c r="D816" s="231" t="s">
        <v>150</v>
      </c>
      <c r="E816" s="242" t="s">
        <v>1</v>
      </c>
      <c r="F816" s="243" t="s">
        <v>148</v>
      </c>
      <c r="G816" s="241"/>
      <c r="H816" s="244">
        <v>2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0" t="s">
        <v>150</v>
      </c>
      <c r="AU816" s="250" t="s">
        <v>148</v>
      </c>
      <c r="AV816" s="14" t="s">
        <v>148</v>
      </c>
      <c r="AW816" s="14" t="s">
        <v>30</v>
      </c>
      <c r="AX816" s="14" t="s">
        <v>81</v>
      </c>
      <c r="AY816" s="250" t="s">
        <v>140</v>
      </c>
    </row>
    <row r="817" s="2" customFormat="1" ht="16.5" customHeight="1">
      <c r="A817" s="38"/>
      <c r="B817" s="39"/>
      <c r="C817" s="215" t="s">
        <v>1066</v>
      </c>
      <c r="D817" s="215" t="s">
        <v>143</v>
      </c>
      <c r="E817" s="216" t="s">
        <v>1067</v>
      </c>
      <c r="F817" s="217" t="s">
        <v>1068</v>
      </c>
      <c r="G817" s="218" t="s">
        <v>197</v>
      </c>
      <c r="H817" s="219">
        <v>48</v>
      </c>
      <c r="I817" s="220"/>
      <c r="J817" s="221">
        <f>ROUND(I817*H817,2)</f>
        <v>0</v>
      </c>
      <c r="K817" s="222"/>
      <c r="L817" s="44"/>
      <c r="M817" s="223" t="s">
        <v>1</v>
      </c>
      <c r="N817" s="224" t="s">
        <v>39</v>
      </c>
      <c r="O817" s="91"/>
      <c r="P817" s="225">
        <f>O817*H817</f>
        <v>0</v>
      </c>
      <c r="Q817" s="225">
        <v>0.00012</v>
      </c>
      <c r="R817" s="225">
        <f>Q817*H817</f>
        <v>0.0057600000000000004</v>
      </c>
      <c r="S817" s="225">
        <v>0</v>
      </c>
      <c r="T817" s="226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7" t="s">
        <v>266</v>
      </c>
      <c r="AT817" s="227" t="s">
        <v>143</v>
      </c>
      <c r="AU817" s="227" t="s">
        <v>148</v>
      </c>
      <c r="AY817" s="17" t="s">
        <v>140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17" t="s">
        <v>148</v>
      </c>
      <c r="BK817" s="228">
        <f>ROUND(I817*H817,2)</f>
        <v>0</v>
      </c>
      <c r="BL817" s="17" t="s">
        <v>266</v>
      </c>
      <c r="BM817" s="227" t="s">
        <v>1069</v>
      </c>
    </row>
    <row r="818" s="14" customFormat="1">
      <c r="A818" s="14"/>
      <c r="B818" s="240"/>
      <c r="C818" s="241"/>
      <c r="D818" s="231" t="s">
        <v>150</v>
      </c>
      <c r="E818" s="242" t="s">
        <v>1</v>
      </c>
      <c r="F818" s="243" t="s">
        <v>464</v>
      </c>
      <c r="G818" s="241"/>
      <c r="H818" s="244">
        <v>48</v>
      </c>
      <c r="I818" s="245"/>
      <c r="J818" s="241"/>
      <c r="K818" s="241"/>
      <c r="L818" s="246"/>
      <c r="M818" s="247"/>
      <c r="N818" s="248"/>
      <c r="O818" s="248"/>
      <c r="P818" s="248"/>
      <c r="Q818" s="248"/>
      <c r="R818" s="248"/>
      <c r="S818" s="248"/>
      <c r="T818" s="24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0" t="s">
        <v>150</v>
      </c>
      <c r="AU818" s="250" t="s">
        <v>148</v>
      </c>
      <c r="AV818" s="14" t="s">
        <v>148</v>
      </c>
      <c r="AW818" s="14" t="s">
        <v>30</v>
      </c>
      <c r="AX818" s="14" t="s">
        <v>81</v>
      </c>
      <c r="AY818" s="250" t="s">
        <v>140</v>
      </c>
    </row>
    <row r="819" s="2" customFormat="1" ht="33" customHeight="1">
      <c r="A819" s="38"/>
      <c r="B819" s="39"/>
      <c r="C819" s="215" t="s">
        <v>1070</v>
      </c>
      <c r="D819" s="215" t="s">
        <v>143</v>
      </c>
      <c r="E819" s="216" t="s">
        <v>1071</v>
      </c>
      <c r="F819" s="217" t="s">
        <v>1072</v>
      </c>
      <c r="G819" s="218" t="s">
        <v>197</v>
      </c>
      <c r="H819" s="219">
        <v>48</v>
      </c>
      <c r="I819" s="220"/>
      <c r="J819" s="221">
        <f>ROUND(I819*H819,2)</f>
        <v>0</v>
      </c>
      <c r="K819" s="222"/>
      <c r="L819" s="44"/>
      <c r="M819" s="223" t="s">
        <v>1</v>
      </c>
      <c r="N819" s="224" t="s">
        <v>39</v>
      </c>
      <c r="O819" s="91"/>
      <c r="P819" s="225">
        <f>O819*H819</f>
        <v>0</v>
      </c>
      <c r="Q819" s="225">
        <v>0.00012</v>
      </c>
      <c r="R819" s="225">
        <f>Q819*H819</f>
        <v>0.0057600000000000004</v>
      </c>
      <c r="S819" s="225">
        <v>0</v>
      </c>
      <c r="T819" s="226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7" t="s">
        <v>266</v>
      </c>
      <c r="AT819" s="227" t="s">
        <v>143</v>
      </c>
      <c r="AU819" s="227" t="s">
        <v>148</v>
      </c>
      <c r="AY819" s="17" t="s">
        <v>140</v>
      </c>
      <c r="BE819" s="228">
        <f>IF(N819="základní",J819,0)</f>
        <v>0</v>
      </c>
      <c r="BF819" s="228">
        <f>IF(N819="snížená",J819,0)</f>
        <v>0</v>
      </c>
      <c r="BG819" s="228">
        <f>IF(N819="zákl. přenesená",J819,0)</f>
        <v>0</v>
      </c>
      <c r="BH819" s="228">
        <f>IF(N819="sníž. přenesená",J819,0)</f>
        <v>0</v>
      </c>
      <c r="BI819" s="228">
        <f>IF(N819="nulová",J819,0)</f>
        <v>0</v>
      </c>
      <c r="BJ819" s="17" t="s">
        <v>148</v>
      </c>
      <c r="BK819" s="228">
        <f>ROUND(I819*H819,2)</f>
        <v>0</v>
      </c>
      <c r="BL819" s="17" t="s">
        <v>266</v>
      </c>
      <c r="BM819" s="227" t="s">
        <v>1073</v>
      </c>
    </row>
    <row r="820" s="14" customFormat="1">
      <c r="A820" s="14"/>
      <c r="B820" s="240"/>
      <c r="C820" s="241"/>
      <c r="D820" s="231" t="s">
        <v>150</v>
      </c>
      <c r="E820" s="242" t="s">
        <v>1</v>
      </c>
      <c r="F820" s="243" t="s">
        <v>464</v>
      </c>
      <c r="G820" s="241"/>
      <c r="H820" s="244">
        <v>48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150</v>
      </c>
      <c r="AU820" s="250" t="s">
        <v>148</v>
      </c>
      <c r="AV820" s="14" t="s">
        <v>148</v>
      </c>
      <c r="AW820" s="14" t="s">
        <v>30</v>
      </c>
      <c r="AX820" s="14" t="s">
        <v>73</v>
      </c>
      <c r="AY820" s="250" t="s">
        <v>140</v>
      </c>
    </row>
    <row r="821" s="15" customFormat="1">
      <c r="A821" s="15"/>
      <c r="B821" s="262"/>
      <c r="C821" s="263"/>
      <c r="D821" s="231" t="s">
        <v>150</v>
      </c>
      <c r="E821" s="264" t="s">
        <v>1</v>
      </c>
      <c r="F821" s="265" t="s">
        <v>188</v>
      </c>
      <c r="G821" s="263"/>
      <c r="H821" s="266">
        <v>48</v>
      </c>
      <c r="I821" s="267"/>
      <c r="J821" s="263"/>
      <c r="K821" s="263"/>
      <c r="L821" s="268"/>
      <c r="M821" s="269"/>
      <c r="N821" s="270"/>
      <c r="O821" s="270"/>
      <c r="P821" s="270"/>
      <c r="Q821" s="270"/>
      <c r="R821" s="270"/>
      <c r="S821" s="270"/>
      <c r="T821" s="271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72" t="s">
        <v>150</v>
      </c>
      <c r="AU821" s="272" t="s">
        <v>148</v>
      </c>
      <c r="AV821" s="15" t="s">
        <v>147</v>
      </c>
      <c r="AW821" s="15" t="s">
        <v>30</v>
      </c>
      <c r="AX821" s="15" t="s">
        <v>81</v>
      </c>
      <c r="AY821" s="272" t="s">
        <v>140</v>
      </c>
    </row>
    <row r="822" s="2" customFormat="1" ht="24.15" customHeight="1">
      <c r="A822" s="38"/>
      <c r="B822" s="39"/>
      <c r="C822" s="215" t="s">
        <v>1074</v>
      </c>
      <c r="D822" s="215" t="s">
        <v>143</v>
      </c>
      <c r="E822" s="216" t="s">
        <v>1075</v>
      </c>
      <c r="F822" s="217" t="s">
        <v>1076</v>
      </c>
      <c r="G822" s="218" t="s">
        <v>155</v>
      </c>
      <c r="H822" s="219">
        <v>0.043999999999999997</v>
      </c>
      <c r="I822" s="220"/>
      <c r="J822" s="221">
        <f>ROUND(I822*H822,2)</f>
        <v>0</v>
      </c>
      <c r="K822" s="222"/>
      <c r="L822" s="44"/>
      <c r="M822" s="223" t="s">
        <v>1</v>
      </c>
      <c r="N822" s="224" t="s">
        <v>39</v>
      </c>
      <c r="O822" s="91"/>
      <c r="P822" s="225">
        <f>O822*H822</f>
        <v>0</v>
      </c>
      <c r="Q822" s="225">
        <v>0</v>
      </c>
      <c r="R822" s="225">
        <f>Q822*H822</f>
        <v>0</v>
      </c>
      <c r="S822" s="225">
        <v>0</v>
      </c>
      <c r="T822" s="226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7" t="s">
        <v>266</v>
      </c>
      <c r="AT822" s="227" t="s">
        <v>143</v>
      </c>
      <c r="AU822" s="227" t="s">
        <v>148</v>
      </c>
      <c r="AY822" s="17" t="s">
        <v>140</v>
      </c>
      <c r="BE822" s="228">
        <f>IF(N822="základní",J822,0)</f>
        <v>0</v>
      </c>
      <c r="BF822" s="228">
        <f>IF(N822="snížená",J822,0)</f>
        <v>0</v>
      </c>
      <c r="BG822" s="228">
        <f>IF(N822="zákl. přenesená",J822,0)</f>
        <v>0</v>
      </c>
      <c r="BH822" s="228">
        <f>IF(N822="sníž. přenesená",J822,0)</f>
        <v>0</v>
      </c>
      <c r="BI822" s="228">
        <f>IF(N822="nulová",J822,0)</f>
        <v>0</v>
      </c>
      <c r="BJ822" s="17" t="s">
        <v>148</v>
      </c>
      <c r="BK822" s="228">
        <f>ROUND(I822*H822,2)</f>
        <v>0</v>
      </c>
      <c r="BL822" s="17" t="s">
        <v>266</v>
      </c>
      <c r="BM822" s="227" t="s">
        <v>1077</v>
      </c>
    </row>
    <row r="823" s="2" customFormat="1" ht="24.15" customHeight="1">
      <c r="A823" s="38"/>
      <c r="B823" s="39"/>
      <c r="C823" s="215" t="s">
        <v>1078</v>
      </c>
      <c r="D823" s="215" t="s">
        <v>143</v>
      </c>
      <c r="E823" s="216" t="s">
        <v>1079</v>
      </c>
      <c r="F823" s="217" t="s">
        <v>1080</v>
      </c>
      <c r="G823" s="218" t="s">
        <v>155</v>
      </c>
      <c r="H823" s="219">
        <v>0.043999999999999997</v>
      </c>
      <c r="I823" s="220"/>
      <c r="J823" s="221">
        <f>ROUND(I823*H823,2)</f>
        <v>0</v>
      </c>
      <c r="K823" s="222"/>
      <c r="L823" s="44"/>
      <c r="M823" s="223" t="s">
        <v>1</v>
      </c>
      <c r="N823" s="224" t="s">
        <v>39</v>
      </c>
      <c r="O823" s="91"/>
      <c r="P823" s="225">
        <f>O823*H823</f>
        <v>0</v>
      </c>
      <c r="Q823" s="225">
        <v>0</v>
      </c>
      <c r="R823" s="225">
        <f>Q823*H823</f>
        <v>0</v>
      </c>
      <c r="S823" s="225">
        <v>0</v>
      </c>
      <c r="T823" s="226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7" t="s">
        <v>266</v>
      </c>
      <c r="AT823" s="227" t="s">
        <v>143</v>
      </c>
      <c r="AU823" s="227" t="s">
        <v>148</v>
      </c>
      <c r="AY823" s="17" t="s">
        <v>140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17" t="s">
        <v>148</v>
      </c>
      <c r="BK823" s="228">
        <f>ROUND(I823*H823,2)</f>
        <v>0</v>
      </c>
      <c r="BL823" s="17" t="s">
        <v>266</v>
      </c>
      <c r="BM823" s="227" t="s">
        <v>1081</v>
      </c>
    </row>
    <row r="824" s="2" customFormat="1" ht="24.15" customHeight="1">
      <c r="A824" s="38"/>
      <c r="B824" s="39"/>
      <c r="C824" s="215" t="s">
        <v>1082</v>
      </c>
      <c r="D824" s="215" t="s">
        <v>143</v>
      </c>
      <c r="E824" s="216" t="s">
        <v>1083</v>
      </c>
      <c r="F824" s="217" t="s">
        <v>1084</v>
      </c>
      <c r="G824" s="218" t="s">
        <v>155</v>
      </c>
      <c r="H824" s="219">
        <v>0.043999999999999997</v>
      </c>
      <c r="I824" s="220"/>
      <c r="J824" s="221">
        <f>ROUND(I824*H824,2)</f>
        <v>0</v>
      </c>
      <c r="K824" s="222"/>
      <c r="L824" s="44"/>
      <c r="M824" s="223" t="s">
        <v>1</v>
      </c>
      <c r="N824" s="224" t="s">
        <v>39</v>
      </c>
      <c r="O824" s="91"/>
      <c r="P824" s="225">
        <f>O824*H824</f>
        <v>0</v>
      </c>
      <c r="Q824" s="225">
        <v>0</v>
      </c>
      <c r="R824" s="225">
        <f>Q824*H824</f>
        <v>0</v>
      </c>
      <c r="S824" s="225">
        <v>0</v>
      </c>
      <c r="T824" s="226">
        <f>S824*H824</f>
        <v>0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227" t="s">
        <v>266</v>
      </c>
      <c r="AT824" s="227" t="s">
        <v>143</v>
      </c>
      <c r="AU824" s="227" t="s">
        <v>148</v>
      </c>
      <c r="AY824" s="17" t="s">
        <v>140</v>
      </c>
      <c r="BE824" s="228">
        <f>IF(N824="základní",J824,0)</f>
        <v>0</v>
      </c>
      <c r="BF824" s="228">
        <f>IF(N824="snížená",J824,0)</f>
        <v>0</v>
      </c>
      <c r="BG824" s="228">
        <f>IF(N824="zákl. přenesená",J824,0)</f>
        <v>0</v>
      </c>
      <c r="BH824" s="228">
        <f>IF(N824="sníž. přenesená",J824,0)</f>
        <v>0</v>
      </c>
      <c r="BI824" s="228">
        <f>IF(N824="nulová",J824,0)</f>
        <v>0</v>
      </c>
      <c r="BJ824" s="17" t="s">
        <v>148</v>
      </c>
      <c r="BK824" s="228">
        <f>ROUND(I824*H824,2)</f>
        <v>0</v>
      </c>
      <c r="BL824" s="17" t="s">
        <v>266</v>
      </c>
      <c r="BM824" s="227" t="s">
        <v>1085</v>
      </c>
    </row>
    <row r="825" s="12" customFormat="1" ht="22.8" customHeight="1">
      <c r="A825" s="12"/>
      <c r="B825" s="199"/>
      <c r="C825" s="200"/>
      <c r="D825" s="201" t="s">
        <v>72</v>
      </c>
      <c r="E825" s="213" t="s">
        <v>1086</v>
      </c>
      <c r="F825" s="213" t="s">
        <v>1087</v>
      </c>
      <c r="G825" s="200"/>
      <c r="H825" s="200"/>
      <c r="I825" s="203"/>
      <c r="J825" s="214">
        <f>BK825</f>
        <v>0</v>
      </c>
      <c r="K825" s="200"/>
      <c r="L825" s="205"/>
      <c r="M825" s="206"/>
      <c r="N825" s="207"/>
      <c r="O825" s="207"/>
      <c r="P825" s="208">
        <f>SUM(P826:P829)</f>
        <v>0</v>
      </c>
      <c r="Q825" s="207"/>
      <c r="R825" s="208">
        <f>SUM(R826:R829)</f>
        <v>0.0040000000000000001</v>
      </c>
      <c r="S825" s="207"/>
      <c r="T825" s="209">
        <f>SUM(T826:T829)</f>
        <v>0</v>
      </c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R825" s="210" t="s">
        <v>148</v>
      </c>
      <c r="AT825" s="211" t="s">
        <v>72</v>
      </c>
      <c r="AU825" s="211" t="s">
        <v>81</v>
      </c>
      <c r="AY825" s="210" t="s">
        <v>140</v>
      </c>
      <c r="BK825" s="212">
        <f>SUM(BK826:BK829)</f>
        <v>0</v>
      </c>
    </row>
    <row r="826" s="2" customFormat="1" ht="24.15" customHeight="1">
      <c r="A826" s="38"/>
      <c r="B826" s="39"/>
      <c r="C826" s="215" t="s">
        <v>1088</v>
      </c>
      <c r="D826" s="215" t="s">
        <v>143</v>
      </c>
      <c r="E826" s="216" t="s">
        <v>1089</v>
      </c>
      <c r="F826" s="217" t="s">
        <v>1090</v>
      </c>
      <c r="G826" s="218" t="s">
        <v>173</v>
      </c>
      <c r="H826" s="219">
        <v>4</v>
      </c>
      <c r="I826" s="220"/>
      <c r="J826" s="221">
        <f>ROUND(I826*H826,2)</f>
        <v>0</v>
      </c>
      <c r="K826" s="222"/>
      <c r="L826" s="44"/>
      <c r="M826" s="223" t="s">
        <v>1</v>
      </c>
      <c r="N826" s="224" t="s">
        <v>39</v>
      </c>
      <c r="O826" s="91"/>
      <c r="P826" s="225">
        <f>O826*H826</f>
        <v>0</v>
      </c>
      <c r="Q826" s="225">
        <v>0.00013999999999999999</v>
      </c>
      <c r="R826" s="225">
        <f>Q826*H826</f>
        <v>0.00055999999999999995</v>
      </c>
      <c r="S826" s="225">
        <v>0</v>
      </c>
      <c r="T826" s="22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7" t="s">
        <v>266</v>
      </c>
      <c r="AT826" s="227" t="s">
        <v>143</v>
      </c>
      <c r="AU826" s="227" t="s">
        <v>148</v>
      </c>
      <c r="AY826" s="17" t="s">
        <v>140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7" t="s">
        <v>148</v>
      </c>
      <c r="BK826" s="228">
        <f>ROUND(I826*H826,2)</f>
        <v>0</v>
      </c>
      <c r="BL826" s="17" t="s">
        <v>266</v>
      </c>
      <c r="BM826" s="227" t="s">
        <v>1091</v>
      </c>
    </row>
    <row r="827" s="14" customFormat="1">
      <c r="A827" s="14"/>
      <c r="B827" s="240"/>
      <c r="C827" s="241"/>
      <c r="D827" s="231" t="s">
        <v>150</v>
      </c>
      <c r="E827" s="242" t="s">
        <v>1</v>
      </c>
      <c r="F827" s="243" t="s">
        <v>147</v>
      </c>
      <c r="G827" s="241"/>
      <c r="H827" s="244">
        <v>4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150</v>
      </c>
      <c r="AU827" s="250" t="s">
        <v>148</v>
      </c>
      <c r="AV827" s="14" t="s">
        <v>148</v>
      </c>
      <c r="AW827" s="14" t="s">
        <v>30</v>
      </c>
      <c r="AX827" s="14" t="s">
        <v>81</v>
      </c>
      <c r="AY827" s="250" t="s">
        <v>140</v>
      </c>
    </row>
    <row r="828" s="2" customFormat="1" ht="24.15" customHeight="1">
      <c r="A828" s="38"/>
      <c r="B828" s="39"/>
      <c r="C828" s="215" t="s">
        <v>1092</v>
      </c>
      <c r="D828" s="215" t="s">
        <v>143</v>
      </c>
      <c r="E828" s="216" t="s">
        <v>1093</v>
      </c>
      <c r="F828" s="217" t="s">
        <v>1094</v>
      </c>
      <c r="G828" s="218" t="s">
        <v>173</v>
      </c>
      <c r="H828" s="219">
        <v>4</v>
      </c>
      <c r="I828" s="220"/>
      <c r="J828" s="221">
        <f>ROUND(I828*H828,2)</f>
        <v>0</v>
      </c>
      <c r="K828" s="222"/>
      <c r="L828" s="44"/>
      <c r="M828" s="223" t="s">
        <v>1</v>
      </c>
      <c r="N828" s="224" t="s">
        <v>39</v>
      </c>
      <c r="O828" s="91"/>
      <c r="P828" s="225">
        <f>O828*H828</f>
        <v>0</v>
      </c>
      <c r="Q828" s="225">
        <v>0.00085999999999999998</v>
      </c>
      <c r="R828" s="225">
        <f>Q828*H828</f>
        <v>0.0034399999999999999</v>
      </c>
      <c r="S828" s="225">
        <v>0</v>
      </c>
      <c r="T828" s="226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7" t="s">
        <v>266</v>
      </c>
      <c r="AT828" s="227" t="s">
        <v>143</v>
      </c>
      <c r="AU828" s="227" t="s">
        <v>148</v>
      </c>
      <c r="AY828" s="17" t="s">
        <v>140</v>
      </c>
      <c r="BE828" s="228">
        <f>IF(N828="základní",J828,0)</f>
        <v>0</v>
      </c>
      <c r="BF828" s="228">
        <f>IF(N828="snížená",J828,0)</f>
        <v>0</v>
      </c>
      <c r="BG828" s="228">
        <f>IF(N828="zákl. přenesená",J828,0)</f>
        <v>0</v>
      </c>
      <c r="BH828" s="228">
        <f>IF(N828="sníž. přenesená",J828,0)</f>
        <v>0</v>
      </c>
      <c r="BI828" s="228">
        <f>IF(N828="nulová",J828,0)</f>
        <v>0</v>
      </c>
      <c r="BJ828" s="17" t="s">
        <v>148</v>
      </c>
      <c r="BK828" s="228">
        <f>ROUND(I828*H828,2)</f>
        <v>0</v>
      </c>
      <c r="BL828" s="17" t="s">
        <v>266</v>
      </c>
      <c r="BM828" s="227" t="s">
        <v>1095</v>
      </c>
    </row>
    <row r="829" s="14" customFormat="1">
      <c r="A829" s="14"/>
      <c r="B829" s="240"/>
      <c r="C829" s="241"/>
      <c r="D829" s="231" t="s">
        <v>150</v>
      </c>
      <c r="E829" s="242" t="s">
        <v>1</v>
      </c>
      <c r="F829" s="243" t="s">
        <v>147</v>
      </c>
      <c r="G829" s="241"/>
      <c r="H829" s="244">
        <v>4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150</v>
      </c>
      <c r="AU829" s="250" t="s">
        <v>148</v>
      </c>
      <c r="AV829" s="14" t="s">
        <v>148</v>
      </c>
      <c r="AW829" s="14" t="s">
        <v>30</v>
      </c>
      <c r="AX829" s="14" t="s">
        <v>81</v>
      </c>
      <c r="AY829" s="250" t="s">
        <v>140</v>
      </c>
    </row>
    <row r="830" s="12" customFormat="1" ht="22.8" customHeight="1">
      <c r="A830" s="12"/>
      <c r="B830" s="199"/>
      <c r="C830" s="200"/>
      <c r="D830" s="201" t="s">
        <v>72</v>
      </c>
      <c r="E830" s="213" t="s">
        <v>1096</v>
      </c>
      <c r="F830" s="213" t="s">
        <v>1097</v>
      </c>
      <c r="G830" s="200"/>
      <c r="H830" s="200"/>
      <c r="I830" s="203"/>
      <c r="J830" s="214">
        <f>BK830</f>
        <v>0</v>
      </c>
      <c r="K830" s="200"/>
      <c r="L830" s="205"/>
      <c r="M830" s="206"/>
      <c r="N830" s="207"/>
      <c r="O830" s="207"/>
      <c r="P830" s="208">
        <f>SUM(P831:P916)</f>
        <v>0</v>
      </c>
      <c r="Q830" s="207"/>
      <c r="R830" s="208">
        <f>SUM(R831:R916)</f>
        <v>0.13665000000000002</v>
      </c>
      <c r="S830" s="207"/>
      <c r="T830" s="209">
        <f>SUM(T831:T916)</f>
        <v>0.16829</v>
      </c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R830" s="210" t="s">
        <v>148</v>
      </c>
      <c r="AT830" s="211" t="s">
        <v>72</v>
      </c>
      <c r="AU830" s="211" t="s">
        <v>81</v>
      </c>
      <c r="AY830" s="210" t="s">
        <v>140</v>
      </c>
      <c r="BK830" s="212">
        <f>SUM(BK831:BK916)</f>
        <v>0</v>
      </c>
    </row>
    <row r="831" s="2" customFormat="1" ht="24.15" customHeight="1">
      <c r="A831" s="38"/>
      <c r="B831" s="39"/>
      <c r="C831" s="215" t="s">
        <v>1098</v>
      </c>
      <c r="D831" s="215" t="s">
        <v>143</v>
      </c>
      <c r="E831" s="216" t="s">
        <v>1099</v>
      </c>
      <c r="F831" s="217" t="s">
        <v>1100</v>
      </c>
      <c r="G831" s="218" t="s">
        <v>173</v>
      </c>
      <c r="H831" s="219">
        <v>4</v>
      </c>
      <c r="I831" s="220"/>
      <c r="J831" s="221">
        <f>ROUND(I831*H831,2)</f>
        <v>0</v>
      </c>
      <c r="K831" s="222"/>
      <c r="L831" s="44"/>
      <c r="M831" s="223" t="s">
        <v>1</v>
      </c>
      <c r="N831" s="224" t="s">
        <v>39</v>
      </c>
      <c r="O831" s="91"/>
      <c r="P831" s="225">
        <f>O831*H831</f>
        <v>0</v>
      </c>
      <c r="Q831" s="225">
        <v>0</v>
      </c>
      <c r="R831" s="225">
        <f>Q831*H831</f>
        <v>0</v>
      </c>
      <c r="S831" s="225">
        <v>0</v>
      </c>
      <c r="T831" s="226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27" t="s">
        <v>266</v>
      </c>
      <c r="AT831" s="227" t="s">
        <v>143</v>
      </c>
      <c r="AU831" s="227" t="s">
        <v>148</v>
      </c>
      <c r="AY831" s="17" t="s">
        <v>140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7" t="s">
        <v>148</v>
      </c>
      <c r="BK831" s="228">
        <f>ROUND(I831*H831,2)</f>
        <v>0</v>
      </c>
      <c r="BL831" s="17" t="s">
        <v>266</v>
      </c>
      <c r="BM831" s="227" t="s">
        <v>1101</v>
      </c>
    </row>
    <row r="832" s="14" customFormat="1">
      <c r="A832" s="14"/>
      <c r="B832" s="240"/>
      <c r="C832" s="241"/>
      <c r="D832" s="231" t="s">
        <v>150</v>
      </c>
      <c r="E832" s="242" t="s">
        <v>1</v>
      </c>
      <c r="F832" s="243" t="s">
        <v>147</v>
      </c>
      <c r="G832" s="241"/>
      <c r="H832" s="244">
        <v>4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150</v>
      </c>
      <c r="AU832" s="250" t="s">
        <v>148</v>
      </c>
      <c r="AV832" s="14" t="s">
        <v>148</v>
      </c>
      <c r="AW832" s="14" t="s">
        <v>30</v>
      </c>
      <c r="AX832" s="14" t="s">
        <v>81</v>
      </c>
      <c r="AY832" s="250" t="s">
        <v>140</v>
      </c>
    </row>
    <row r="833" s="2" customFormat="1" ht="24.15" customHeight="1">
      <c r="A833" s="38"/>
      <c r="B833" s="39"/>
      <c r="C833" s="215" t="s">
        <v>1102</v>
      </c>
      <c r="D833" s="215" t="s">
        <v>143</v>
      </c>
      <c r="E833" s="216" t="s">
        <v>1103</v>
      </c>
      <c r="F833" s="217" t="s">
        <v>1104</v>
      </c>
      <c r="G833" s="218" t="s">
        <v>173</v>
      </c>
      <c r="H833" s="219">
        <v>3</v>
      </c>
      <c r="I833" s="220"/>
      <c r="J833" s="221">
        <f>ROUND(I833*H833,2)</f>
        <v>0</v>
      </c>
      <c r="K833" s="222"/>
      <c r="L833" s="44"/>
      <c r="M833" s="223" t="s">
        <v>1</v>
      </c>
      <c r="N833" s="224" t="s">
        <v>39</v>
      </c>
      <c r="O833" s="91"/>
      <c r="P833" s="225">
        <f>O833*H833</f>
        <v>0</v>
      </c>
      <c r="Q833" s="225">
        <v>8.0000000000000007E-05</v>
      </c>
      <c r="R833" s="225">
        <f>Q833*H833</f>
        <v>0.00024000000000000003</v>
      </c>
      <c r="S833" s="225">
        <v>0.024930000000000001</v>
      </c>
      <c r="T833" s="226">
        <f>S833*H833</f>
        <v>0.074789999999999995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27" t="s">
        <v>266</v>
      </c>
      <c r="AT833" s="227" t="s">
        <v>143</v>
      </c>
      <c r="AU833" s="227" t="s">
        <v>148</v>
      </c>
      <c r="AY833" s="17" t="s">
        <v>140</v>
      </c>
      <c r="BE833" s="228">
        <f>IF(N833="základní",J833,0)</f>
        <v>0</v>
      </c>
      <c r="BF833" s="228">
        <f>IF(N833="snížená",J833,0)</f>
        <v>0</v>
      </c>
      <c r="BG833" s="228">
        <f>IF(N833="zákl. přenesená",J833,0)</f>
        <v>0</v>
      </c>
      <c r="BH833" s="228">
        <f>IF(N833="sníž. přenesená",J833,0)</f>
        <v>0</v>
      </c>
      <c r="BI833" s="228">
        <f>IF(N833="nulová",J833,0)</f>
        <v>0</v>
      </c>
      <c r="BJ833" s="17" t="s">
        <v>148</v>
      </c>
      <c r="BK833" s="228">
        <f>ROUND(I833*H833,2)</f>
        <v>0</v>
      </c>
      <c r="BL833" s="17" t="s">
        <v>266</v>
      </c>
      <c r="BM833" s="227" t="s">
        <v>1105</v>
      </c>
    </row>
    <row r="834" s="13" customFormat="1">
      <c r="A834" s="13"/>
      <c r="B834" s="229"/>
      <c r="C834" s="230"/>
      <c r="D834" s="231" t="s">
        <v>150</v>
      </c>
      <c r="E834" s="232" t="s">
        <v>1</v>
      </c>
      <c r="F834" s="233" t="s">
        <v>221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150</v>
      </c>
      <c r="AU834" s="239" t="s">
        <v>148</v>
      </c>
      <c r="AV834" s="13" t="s">
        <v>81</v>
      </c>
      <c r="AW834" s="13" t="s">
        <v>30</v>
      </c>
      <c r="AX834" s="13" t="s">
        <v>73</v>
      </c>
      <c r="AY834" s="239" t="s">
        <v>140</v>
      </c>
    </row>
    <row r="835" s="14" customFormat="1">
      <c r="A835" s="14"/>
      <c r="B835" s="240"/>
      <c r="C835" s="241"/>
      <c r="D835" s="231" t="s">
        <v>150</v>
      </c>
      <c r="E835" s="242" t="s">
        <v>1</v>
      </c>
      <c r="F835" s="243" t="s">
        <v>81</v>
      </c>
      <c r="G835" s="241"/>
      <c r="H835" s="244">
        <v>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150</v>
      </c>
      <c r="AU835" s="250" t="s">
        <v>148</v>
      </c>
      <c r="AV835" s="14" t="s">
        <v>148</v>
      </c>
      <c r="AW835" s="14" t="s">
        <v>30</v>
      </c>
      <c r="AX835" s="14" t="s">
        <v>73</v>
      </c>
      <c r="AY835" s="250" t="s">
        <v>140</v>
      </c>
    </row>
    <row r="836" s="13" customFormat="1">
      <c r="A836" s="13"/>
      <c r="B836" s="229"/>
      <c r="C836" s="230"/>
      <c r="D836" s="231" t="s">
        <v>150</v>
      </c>
      <c r="E836" s="232" t="s">
        <v>1</v>
      </c>
      <c r="F836" s="233" t="s">
        <v>682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150</v>
      </c>
      <c r="AU836" s="239" t="s">
        <v>148</v>
      </c>
      <c r="AV836" s="13" t="s">
        <v>81</v>
      </c>
      <c r="AW836" s="13" t="s">
        <v>30</v>
      </c>
      <c r="AX836" s="13" t="s">
        <v>73</v>
      </c>
      <c r="AY836" s="239" t="s">
        <v>140</v>
      </c>
    </row>
    <row r="837" s="14" customFormat="1">
      <c r="A837" s="14"/>
      <c r="B837" s="240"/>
      <c r="C837" s="241"/>
      <c r="D837" s="231" t="s">
        <v>150</v>
      </c>
      <c r="E837" s="242" t="s">
        <v>1</v>
      </c>
      <c r="F837" s="243" t="s">
        <v>81</v>
      </c>
      <c r="G837" s="241"/>
      <c r="H837" s="244">
        <v>1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150</v>
      </c>
      <c r="AU837" s="250" t="s">
        <v>148</v>
      </c>
      <c r="AV837" s="14" t="s">
        <v>148</v>
      </c>
      <c r="AW837" s="14" t="s">
        <v>30</v>
      </c>
      <c r="AX837" s="14" t="s">
        <v>73</v>
      </c>
      <c r="AY837" s="250" t="s">
        <v>140</v>
      </c>
    </row>
    <row r="838" s="13" customFormat="1">
      <c r="A838" s="13"/>
      <c r="B838" s="229"/>
      <c r="C838" s="230"/>
      <c r="D838" s="231" t="s">
        <v>150</v>
      </c>
      <c r="E838" s="232" t="s">
        <v>1</v>
      </c>
      <c r="F838" s="233" t="s">
        <v>219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150</v>
      </c>
      <c r="AU838" s="239" t="s">
        <v>148</v>
      </c>
      <c r="AV838" s="13" t="s">
        <v>81</v>
      </c>
      <c r="AW838" s="13" t="s">
        <v>30</v>
      </c>
      <c r="AX838" s="13" t="s">
        <v>73</v>
      </c>
      <c r="AY838" s="239" t="s">
        <v>140</v>
      </c>
    </row>
    <row r="839" s="14" customFormat="1">
      <c r="A839" s="14"/>
      <c r="B839" s="240"/>
      <c r="C839" s="241"/>
      <c r="D839" s="231" t="s">
        <v>150</v>
      </c>
      <c r="E839" s="242" t="s">
        <v>1</v>
      </c>
      <c r="F839" s="243" t="s">
        <v>81</v>
      </c>
      <c r="G839" s="241"/>
      <c r="H839" s="244">
        <v>1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150</v>
      </c>
      <c r="AU839" s="250" t="s">
        <v>148</v>
      </c>
      <c r="AV839" s="14" t="s">
        <v>148</v>
      </c>
      <c r="AW839" s="14" t="s">
        <v>30</v>
      </c>
      <c r="AX839" s="14" t="s">
        <v>73</v>
      </c>
      <c r="AY839" s="250" t="s">
        <v>140</v>
      </c>
    </row>
    <row r="840" s="15" customFormat="1">
      <c r="A840" s="15"/>
      <c r="B840" s="262"/>
      <c r="C840" s="263"/>
      <c r="D840" s="231" t="s">
        <v>150</v>
      </c>
      <c r="E840" s="264" t="s">
        <v>1</v>
      </c>
      <c r="F840" s="265" t="s">
        <v>188</v>
      </c>
      <c r="G840" s="263"/>
      <c r="H840" s="266">
        <v>3</v>
      </c>
      <c r="I840" s="267"/>
      <c r="J840" s="263"/>
      <c r="K840" s="263"/>
      <c r="L840" s="268"/>
      <c r="M840" s="269"/>
      <c r="N840" s="270"/>
      <c r="O840" s="270"/>
      <c r="P840" s="270"/>
      <c r="Q840" s="270"/>
      <c r="R840" s="270"/>
      <c r="S840" s="270"/>
      <c r="T840" s="271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72" t="s">
        <v>150</v>
      </c>
      <c r="AU840" s="272" t="s">
        <v>148</v>
      </c>
      <c r="AV840" s="15" t="s">
        <v>147</v>
      </c>
      <c r="AW840" s="15" t="s">
        <v>30</v>
      </c>
      <c r="AX840" s="15" t="s">
        <v>81</v>
      </c>
      <c r="AY840" s="272" t="s">
        <v>140</v>
      </c>
    </row>
    <row r="841" s="2" customFormat="1" ht="24.15" customHeight="1">
      <c r="A841" s="38"/>
      <c r="B841" s="39"/>
      <c r="C841" s="215" t="s">
        <v>1106</v>
      </c>
      <c r="D841" s="215" t="s">
        <v>143</v>
      </c>
      <c r="E841" s="216" t="s">
        <v>1107</v>
      </c>
      <c r="F841" s="217" t="s">
        <v>1108</v>
      </c>
      <c r="G841" s="218" t="s">
        <v>173</v>
      </c>
      <c r="H841" s="219">
        <v>2</v>
      </c>
      <c r="I841" s="220"/>
      <c r="J841" s="221">
        <f>ROUND(I841*H841,2)</f>
        <v>0</v>
      </c>
      <c r="K841" s="222"/>
      <c r="L841" s="44"/>
      <c r="M841" s="223" t="s">
        <v>1</v>
      </c>
      <c r="N841" s="224" t="s">
        <v>39</v>
      </c>
      <c r="O841" s="91"/>
      <c r="P841" s="225">
        <f>O841*H841</f>
        <v>0</v>
      </c>
      <c r="Q841" s="225">
        <v>8.0000000000000007E-05</v>
      </c>
      <c r="R841" s="225">
        <f>Q841*H841</f>
        <v>0.00016000000000000001</v>
      </c>
      <c r="S841" s="225">
        <v>0.04675</v>
      </c>
      <c r="T841" s="226">
        <f>S841*H841</f>
        <v>0.0935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7" t="s">
        <v>266</v>
      </c>
      <c r="AT841" s="227" t="s">
        <v>143</v>
      </c>
      <c r="AU841" s="227" t="s">
        <v>148</v>
      </c>
      <c r="AY841" s="17" t="s">
        <v>140</v>
      </c>
      <c r="BE841" s="228">
        <f>IF(N841="základní",J841,0)</f>
        <v>0</v>
      </c>
      <c r="BF841" s="228">
        <f>IF(N841="snížená",J841,0)</f>
        <v>0</v>
      </c>
      <c r="BG841" s="228">
        <f>IF(N841="zákl. přenesená",J841,0)</f>
        <v>0</v>
      </c>
      <c r="BH841" s="228">
        <f>IF(N841="sníž. přenesená",J841,0)</f>
        <v>0</v>
      </c>
      <c r="BI841" s="228">
        <f>IF(N841="nulová",J841,0)</f>
        <v>0</v>
      </c>
      <c r="BJ841" s="17" t="s">
        <v>148</v>
      </c>
      <c r="BK841" s="228">
        <f>ROUND(I841*H841,2)</f>
        <v>0</v>
      </c>
      <c r="BL841" s="17" t="s">
        <v>266</v>
      </c>
      <c r="BM841" s="227" t="s">
        <v>1109</v>
      </c>
    </row>
    <row r="842" s="13" customFormat="1">
      <c r="A842" s="13"/>
      <c r="B842" s="229"/>
      <c r="C842" s="230"/>
      <c r="D842" s="231" t="s">
        <v>150</v>
      </c>
      <c r="E842" s="232" t="s">
        <v>1</v>
      </c>
      <c r="F842" s="233" t="s">
        <v>225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150</v>
      </c>
      <c r="AU842" s="239" t="s">
        <v>148</v>
      </c>
      <c r="AV842" s="13" t="s">
        <v>81</v>
      </c>
      <c r="AW842" s="13" t="s">
        <v>30</v>
      </c>
      <c r="AX842" s="13" t="s">
        <v>73</v>
      </c>
      <c r="AY842" s="239" t="s">
        <v>140</v>
      </c>
    </row>
    <row r="843" s="14" customFormat="1">
      <c r="A843" s="14"/>
      <c r="B843" s="240"/>
      <c r="C843" s="241"/>
      <c r="D843" s="231" t="s">
        <v>150</v>
      </c>
      <c r="E843" s="242" t="s">
        <v>1</v>
      </c>
      <c r="F843" s="243" t="s">
        <v>81</v>
      </c>
      <c r="G843" s="241"/>
      <c r="H843" s="244">
        <v>1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150</v>
      </c>
      <c r="AU843" s="250" t="s">
        <v>148</v>
      </c>
      <c r="AV843" s="14" t="s">
        <v>148</v>
      </c>
      <c r="AW843" s="14" t="s">
        <v>30</v>
      </c>
      <c r="AX843" s="14" t="s">
        <v>73</v>
      </c>
      <c r="AY843" s="250" t="s">
        <v>140</v>
      </c>
    </row>
    <row r="844" s="13" customFormat="1">
      <c r="A844" s="13"/>
      <c r="B844" s="229"/>
      <c r="C844" s="230"/>
      <c r="D844" s="231" t="s">
        <v>150</v>
      </c>
      <c r="E844" s="232" t="s">
        <v>1</v>
      </c>
      <c r="F844" s="233" t="s">
        <v>223</v>
      </c>
      <c r="G844" s="230"/>
      <c r="H844" s="232" t="s">
        <v>1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9" t="s">
        <v>150</v>
      </c>
      <c r="AU844" s="239" t="s">
        <v>148</v>
      </c>
      <c r="AV844" s="13" t="s">
        <v>81</v>
      </c>
      <c r="AW844" s="13" t="s">
        <v>30</v>
      </c>
      <c r="AX844" s="13" t="s">
        <v>73</v>
      </c>
      <c r="AY844" s="239" t="s">
        <v>140</v>
      </c>
    </row>
    <row r="845" s="14" customFormat="1">
      <c r="A845" s="14"/>
      <c r="B845" s="240"/>
      <c r="C845" s="241"/>
      <c r="D845" s="231" t="s">
        <v>150</v>
      </c>
      <c r="E845" s="242" t="s">
        <v>1</v>
      </c>
      <c r="F845" s="243" t="s">
        <v>81</v>
      </c>
      <c r="G845" s="241"/>
      <c r="H845" s="244">
        <v>1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150</v>
      </c>
      <c r="AU845" s="250" t="s">
        <v>148</v>
      </c>
      <c r="AV845" s="14" t="s">
        <v>148</v>
      </c>
      <c r="AW845" s="14" t="s">
        <v>30</v>
      </c>
      <c r="AX845" s="14" t="s">
        <v>73</v>
      </c>
      <c r="AY845" s="250" t="s">
        <v>140</v>
      </c>
    </row>
    <row r="846" s="15" customFormat="1">
      <c r="A846" s="15"/>
      <c r="B846" s="262"/>
      <c r="C846" s="263"/>
      <c r="D846" s="231" t="s">
        <v>150</v>
      </c>
      <c r="E846" s="264" t="s">
        <v>1</v>
      </c>
      <c r="F846" s="265" t="s">
        <v>188</v>
      </c>
      <c r="G846" s="263"/>
      <c r="H846" s="266">
        <v>2</v>
      </c>
      <c r="I846" s="267"/>
      <c r="J846" s="263"/>
      <c r="K846" s="263"/>
      <c r="L846" s="268"/>
      <c r="M846" s="269"/>
      <c r="N846" s="270"/>
      <c r="O846" s="270"/>
      <c r="P846" s="270"/>
      <c r="Q846" s="270"/>
      <c r="R846" s="270"/>
      <c r="S846" s="270"/>
      <c r="T846" s="271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72" t="s">
        <v>150</v>
      </c>
      <c r="AU846" s="272" t="s">
        <v>148</v>
      </c>
      <c r="AV846" s="15" t="s">
        <v>147</v>
      </c>
      <c r="AW846" s="15" t="s">
        <v>30</v>
      </c>
      <c r="AX846" s="15" t="s">
        <v>81</v>
      </c>
      <c r="AY846" s="272" t="s">
        <v>140</v>
      </c>
    </row>
    <row r="847" s="2" customFormat="1" ht="33" customHeight="1">
      <c r="A847" s="38"/>
      <c r="B847" s="39"/>
      <c r="C847" s="215" t="s">
        <v>1110</v>
      </c>
      <c r="D847" s="215" t="s">
        <v>143</v>
      </c>
      <c r="E847" s="216" t="s">
        <v>1111</v>
      </c>
      <c r="F847" s="217" t="s">
        <v>1112</v>
      </c>
      <c r="G847" s="218" t="s">
        <v>173</v>
      </c>
      <c r="H847" s="219">
        <v>1</v>
      </c>
      <c r="I847" s="220"/>
      <c r="J847" s="221">
        <f>ROUND(I847*H847,2)</f>
        <v>0</v>
      </c>
      <c r="K847" s="222"/>
      <c r="L847" s="44"/>
      <c r="M847" s="223" t="s">
        <v>1</v>
      </c>
      <c r="N847" s="224" t="s">
        <v>39</v>
      </c>
      <c r="O847" s="91"/>
      <c r="P847" s="225">
        <f>O847*H847</f>
        <v>0</v>
      </c>
      <c r="Q847" s="225">
        <v>0.012200000000000001</v>
      </c>
      <c r="R847" s="225">
        <f>Q847*H847</f>
        <v>0.012200000000000001</v>
      </c>
      <c r="S847" s="225">
        <v>0</v>
      </c>
      <c r="T847" s="226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7" t="s">
        <v>266</v>
      </c>
      <c r="AT847" s="227" t="s">
        <v>143</v>
      </c>
      <c r="AU847" s="227" t="s">
        <v>148</v>
      </c>
      <c r="AY847" s="17" t="s">
        <v>140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7" t="s">
        <v>148</v>
      </c>
      <c r="BK847" s="228">
        <f>ROUND(I847*H847,2)</f>
        <v>0</v>
      </c>
      <c r="BL847" s="17" t="s">
        <v>266</v>
      </c>
      <c r="BM847" s="227" t="s">
        <v>1113</v>
      </c>
    </row>
    <row r="848" s="13" customFormat="1">
      <c r="A848" s="13"/>
      <c r="B848" s="229"/>
      <c r="C848" s="230"/>
      <c r="D848" s="231" t="s">
        <v>150</v>
      </c>
      <c r="E848" s="232" t="s">
        <v>1</v>
      </c>
      <c r="F848" s="233" t="s">
        <v>219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150</v>
      </c>
      <c r="AU848" s="239" t="s">
        <v>148</v>
      </c>
      <c r="AV848" s="13" t="s">
        <v>81</v>
      </c>
      <c r="AW848" s="13" t="s">
        <v>30</v>
      </c>
      <c r="AX848" s="13" t="s">
        <v>73</v>
      </c>
      <c r="AY848" s="239" t="s">
        <v>140</v>
      </c>
    </row>
    <row r="849" s="14" customFormat="1">
      <c r="A849" s="14"/>
      <c r="B849" s="240"/>
      <c r="C849" s="241"/>
      <c r="D849" s="231" t="s">
        <v>150</v>
      </c>
      <c r="E849" s="242" t="s">
        <v>1</v>
      </c>
      <c r="F849" s="243" t="s">
        <v>81</v>
      </c>
      <c r="G849" s="241"/>
      <c r="H849" s="244">
        <v>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150</v>
      </c>
      <c r="AU849" s="250" t="s">
        <v>148</v>
      </c>
      <c r="AV849" s="14" t="s">
        <v>148</v>
      </c>
      <c r="AW849" s="14" t="s">
        <v>30</v>
      </c>
      <c r="AX849" s="14" t="s">
        <v>81</v>
      </c>
      <c r="AY849" s="250" t="s">
        <v>140</v>
      </c>
    </row>
    <row r="850" s="2" customFormat="1" ht="33" customHeight="1">
      <c r="A850" s="38"/>
      <c r="B850" s="39"/>
      <c r="C850" s="215" t="s">
        <v>1114</v>
      </c>
      <c r="D850" s="215" t="s">
        <v>143</v>
      </c>
      <c r="E850" s="216" t="s">
        <v>1115</v>
      </c>
      <c r="F850" s="217" t="s">
        <v>1116</v>
      </c>
      <c r="G850" s="218" t="s">
        <v>173</v>
      </c>
      <c r="H850" s="219">
        <v>1</v>
      </c>
      <c r="I850" s="220"/>
      <c r="J850" s="221">
        <f>ROUND(I850*H850,2)</f>
        <v>0</v>
      </c>
      <c r="K850" s="222"/>
      <c r="L850" s="44"/>
      <c r="M850" s="223" t="s">
        <v>1</v>
      </c>
      <c r="N850" s="224" t="s">
        <v>39</v>
      </c>
      <c r="O850" s="91"/>
      <c r="P850" s="225">
        <f>O850*H850</f>
        <v>0</v>
      </c>
      <c r="Q850" s="225">
        <v>0.02155</v>
      </c>
      <c r="R850" s="225">
        <f>Q850*H850</f>
        <v>0.02155</v>
      </c>
      <c r="S850" s="225">
        <v>0</v>
      </c>
      <c r="T850" s="226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7" t="s">
        <v>266</v>
      </c>
      <c r="AT850" s="227" t="s">
        <v>143</v>
      </c>
      <c r="AU850" s="227" t="s">
        <v>148</v>
      </c>
      <c r="AY850" s="17" t="s">
        <v>140</v>
      </c>
      <c r="BE850" s="228">
        <f>IF(N850="základní",J850,0)</f>
        <v>0</v>
      </c>
      <c r="BF850" s="228">
        <f>IF(N850="snížená",J850,0)</f>
        <v>0</v>
      </c>
      <c r="BG850" s="228">
        <f>IF(N850="zákl. přenesená",J850,0)</f>
        <v>0</v>
      </c>
      <c r="BH850" s="228">
        <f>IF(N850="sníž. přenesená",J850,0)</f>
        <v>0</v>
      </c>
      <c r="BI850" s="228">
        <f>IF(N850="nulová",J850,0)</f>
        <v>0</v>
      </c>
      <c r="BJ850" s="17" t="s">
        <v>148</v>
      </c>
      <c r="BK850" s="228">
        <f>ROUND(I850*H850,2)</f>
        <v>0</v>
      </c>
      <c r="BL850" s="17" t="s">
        <v>266</v>
      </c>
      <c r="BM850" s="227" t="s">
        <v>1117</v>
      </c>
    </row>
    <row r="851" s="13" customFormat="1">
      <c r="A851" s="13"/>
      <c r="B851" s="229"/>
      <c r="C851" s="230"/>
      <c r="D851" s="231" t="s">
        <v>150</v>
      </c>
      <c r="E851" s="232" t="s">
        <v>1</v>
      </c>
      <c r="F851" s="233" t="s">
        <v>221</v>
      </c>
      <c r="G851" s="230"/>
      <c r="H851" s="232" t="s">
        <v>1</v>
      </c>
      <c r="I851" s="234"/>
      <c r="J851" s="230"/>
      <c r="K851" s="230"/>
      <c r="L851" s="235"/>
      <c r="M851" s="236"/>
      <c r="N851" s="237"/>
      <c r="O851" s="237"/>
      <c r="P851" s="237"/>
      <c r="Q851" s="237"/>
      <c r="R851" s="237"/>
      <c r="S851" s="237"/>
      <c r="T851" s="238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9" t="s">
        <v>150</v>
      </c>
      <c r="AU851" s="239" t="s">
        <v>148</v>
      </c>
      <c r="AV851" s="13" t="s">
        <v>81</v>
      </c>
      <c r="AW851" s="13" t="s">
        <v>30</v>
      </c>
      <c r="AX851" s="13" t="s">
        <v>73</v>
      </c>
      <c r="AY851" s="239" t="s">
        <v>140</v>
      </c>
    </row>
    <row r="852" s="14" customFormat="1">
      <c r="A852" s="14"/>
      <c r="B852" s="240"/>
      <c r="C852" s="241"/>
      <c r="D852" s="231" t="s">
        <v>150</v>
      </c>
      <c r="E852" s="242" t="s">
        <v>1</v>
      </c>
      <c r="F852" s="243" t="s">
        <v>81</v>
      </c>
      <c r="G852" s="241"/>
      <c r="H852" s="244">
        <v>1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150</v>
      </c>
      <c r="AU852" s="250" t="s">
        <v>148</v>
      </c>
      <c r="AV852" s="14" t="s">
        <v>148</v>
      </c>
      <c r="AW852" s="14" t="s">
        <v>30</v>
      </c>
      <c r="AX852" s="14" t="s">
        <v>81</v>
      </c>
      <c r="AY852" s="250" t="s">
        <v>140</v>
      </c>
    </row>
    <row r="853" s="2" customFormat="1" ht="37.8" customHeight="1">
      <c r="A853" s="38"/>
      <c r="B853" s="39"/>
      <c r="C853" s="215" t="s">
        <v>1118</v>
      </c>
      <c r="D853" s="215" t="s">
        <v>143</v>
      </c>
      <c r="E853" s="216" t="s">
        <v>1119</v>
      </c>
      <c r="F853" s="217" t="s">
        <v>1120</v>
      </c>
      <c r="G853" s="218" t="s">
        <v>173</v>
      </c>
      <c r="H853" s="219">
        <v>1</v>
      </c>
      <c r="I853" s="220"/>
      <c r="J853" s="221">
        <f>ROUND(I853*H853,2)</f>
        <v>0</v>
      </c>
      <c r="K853" s="222"/>
      <c r="L853" s="44"/>
      <c r="M853" s="223" t="s">
        <v>1</v>
      </c>
      <c r="N853" s="224" t="s">
        <v>39</v>
      </c>
      <c r="O853" s="91"/>
      <c r="P853" s="225">
        <f>O853*H853</f>
        <v>0</v>
      </c>
      <c r="Q853" s="225">
        <v>0.036600000000000001</v>
      </c>
      <c r="R853" s="225">
        <f>Q853*H853</f>
        <v>0.036600000000000001</v>
      </c>
      <c r="S853" s="225">
        <v>0</v>
      </c>
      <c r="T853" s="226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27" t="s">
        <v>266</v>
      </c>
      <c r="AT853" s="227" t="s">
        <v>143</v>
      </c>
      <c r="AU853" s="227" t="s">
        <v>148</v>
      </c>
      <c r="AY853" s="17" t="s">
        <v>140</v>
      </c>
      <c r="BE853" s="228">
        <f>IF(N853="základní",J853,0)</f>
        <v>0</v>
      </c>
      <c r="BF853" s="228">
        <f>IF(N853="snížená",J853,0)</f>
        <v>0</v>
      </c>
      <c r="BG853" s="228">
        <f>IF(N853="zákl. přenesená",J853,0)</f>
        <v>0</v>
      </c>
      <c r="BH853" s="228">
        <f>IF(N853="sníž. přenesená",J853,0)</f>
        <v>0</v>
      </c>
      <c r="BI853" s="228">
        <f>IF(N853="nulová",J853,0)</f>
        <v>0</v>
      </c>
      <c r="BJ853" s="17" t="s">
        <v>148</v>
      </c>
      <c r="BK853" s="228">
        <f>ROUND(I853*H853,2)</f>
        <v>0</v>
      </c>
      <c r="BL853" s="17" t="s">
        <v>266</v>
      </c>
      <c r="BM853" s="227" t="s">
        <v>1121</v>
      </c>
    </row>
    <row r="854" s="13" customFormat="1">
      <c r="A854" s="13"/>
      <c r="B854" s="229"/>
      <c r="C854" s="230"/>
      <c r="D854" s="231" t="s">
        <v>150</v>
      </c>
      <c r="E854" s="232" t="s">
        <v>1</v>
      </c>
      <c r="F854" s="233" t="s">
        <v>225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150</v>
      </c>
      <c r="AU854" s="239" t="s">
        <v>148</v>
      </c>
      <c r="AV854" s="13" t="s">
        <v>81</v>
      </c>
      <c r="AW854" s="13" t="s">
        <v>30</v>
      </c>
      <c r="AX854" s="13" t="s">
        <v>73</v>
      </c>
      <c r="AY854" s="239" t="s">
        <v>140</v>
      </c>
    </row>
    <row r="855" s="14" customFormat="1">
      <c r="A855" s="14"/>
      <c r="B855" s="240"/>
      <c r="C855" s="241"/>
      <c r="D855" s="231" t="s">
        <v>150</v>
      </c>
      <c r="E855" s="242" t="s">
        <v>1</v>
      </c>
      <c r="F855" s="243" t="s">
        <v>81</v>
      </c>
      <c r="G855" s="241"/>
      <c r="H855" s="244">
        <v>1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150</v>
      </c>
      <c r="AU855" s="250" t="s">
        <v>148</v>
      </c>
      <c r="AV855" s="14" t="s">
        <v>148</v>
      </c>
      <c r="AW855" s="14" t="s">
        <v>30</v>
      </c>
      <c r="AX855" s="14" t="s">
        <v>81</v>
      </c>
      <c r="AY855" s="250" t="s">
        <v>140</v>
      </c>
    </row>
    <row r="856" s="2" customFormat="1" ht="37.8" customHeight="1">
      <c r="A856" s="38"/>
      <c r="B856" s="39"/>
      <c r="C856" s="215" t="s">
        <v>1122</v>
      </c>
      <c r="D856" s="215" t="s">
        <v>143</v>
      </c>
      <c r="E856" s="216" t="s">
        <v>1123</v>
      </c>
      <c r="F856" s="217" t="s">
        <v>1124</v>
      </c>
      <c r="G856" s="218" t="s">
        <v>173</v>
      </c>
      <c r="H856" s="219">
        <v>1</v>
      </c>
      <c r="I856" s="220"/>
      <c r="J856" s="221">
        <f>ROUND(I856*H856,2)</f>
        <v>0</v>
      </c>
      <c r="K856" s="222"/>
      <c r="L856" s="44"/>
      <c r="M856" s="223" t="s">
        <v>1</v>
      </c>
      <c r="N856" s="224" t="s">
        <v>39</v>
      </c>
      <c r="O856" s="91"/>
      <c r="P856" s="225">
        <f>O856*H856</f>
        <v>0</v>
      </c>
      <c r="Q856" s="225">
        <v>0.042000000000000003</v>
      </c>
      <c r="R856" s="225">
        <f>Q856*H856</f>
        <v>0.042000000000000003</v>
      </c>
      <c r="S856" s="225">
        <v>0</v>
      </c>
      <c r="T856" s="226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7" t="s">
        <v>266</v>
      </c>
      <c r="AT856" s="227" t="s">
        <v>143</v>
      </c>
      <c r="AU856" s="227" t="s">
        <v>148</v>
      </c>
      <c r="AY856" s="17" t="s">
        <v>140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17" t="s">
        <v>148</v>
      </c>
      <c r="BK856" s="228">
        <f>ROUND(I856*H856,2)</f>
        <v>0</v>
      </c>
      <c r="BL856" s="17" t="s">
        <v>266</v>
      </c>
      <c r="BM856" s="227" t="s">
        <v>1125</v>
      </c>
    </row>
    <row r="857" s="13" customFormat="1">
      <c r="A857" s="13"/>
      <c r="B857" s="229"/>
      <c r="C857" s="230"/>
      <c r="D857" s="231" t="s">
        <v>150</v>
      </c>
      <c r="E857" s="232" t="s">
        <v>1</v>
      </c>
      <c r="F857" s="233" t="s">
        <v>259</v>
      </c>
      <c r="G857" s="230"/>
      <c r="H857" s="232" t="s">
        <v>1</v>
      </c>
      <c r="I857" s="234"/>
      <c r="J857" s="230"/>
      <c r="K857" s="230"/>
      <c r="L857" s="235"/>
      <c r="M857" s="236"/>
      <c r="N857" s="237"/>
      <c r="O857" s="237"/>
      <c r="P857" s="237"/>
      <c r="Q857" s="237"/>
      <c r="R857" s="237"/>
      <c r="S857" s="237"/>
      <c r="T857" s="23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9" t="s">
        <v>150</v>
      </c>
      <c r="AU857" s="239" t="s">
        <v>148</v>
      </c>
      <c r="AV857" s="13" t="s">
        <v>81</v>
      </c>
      <c r="AW857" s="13" t="s">
        <v>30</v>
      </c>
      <c r="AX857" s="13" t="s">
        <v>73</v>
      </c>
      <c r="AY857" s="239" t="s">
        <v>140</v>
      </c>
    </row>
    <row r="858" s="14" customFormat="1">
      <c r="A858" s="14"/>
      <c r="B858" s="240"/>
      <c r="C858" s="241"/>
      <c r="D858" s="231" t="s">
        <v>150</v>
      </c>
      <c r="E858" s="242" t="s">
        <v>1</v>
      </c>
      <c r="F858" s="243" t="s">
        <v>81</v>
      </c>
      <c r="G858" s="241"/>
      <c r="H858" s="244">
        <v>1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0" t="s">
        <v>150</v>
      </c>
      <c r="AU858" s="250" t="s">
        <v>148</v>
      </c>
      <c r="AV858" s="14" t="s">
        <v>148</v>
      </c>
      <c r="AW858" s="14" t="s">
        <v>30</v>
      </c>
      <c r="AX858" s="14" t="s">
        <v>81</v>
      </c>
      <c r="AY858" s="250" t="s">
        <v>140</v>
      </c>
    </row>
    <row r="859" s="2" customFormat="1" ht="24.15" customHeight="1">
      <c r="A859" s="38"/>
      <c r="B859" s="39"/>
      <c r="C859" s="215" t="s">
        <v>1126</v>
      </c>
      <c r="D859" s="215" t="s">
        <v>143</v>
      </c>
      <c r="E859" s="216" t="s">
        <v>1127</v>
      </c>
      <c r="F859" s="217" t="s">
        <v>1128</v>
      </c>
      <c r="G859" s="218" t="s">
        <v>173</v>
      </c>
      <c r="H859" s="219">
        <v>1</v>
      </c>
      <c r="I859" s="220"/>
      <c r="J859" s="221">
        <f>ROUND(I859*H859,2)</f>
        <v>0</v>
      </c>
      <c r="K859" s="222"/>
      <c r="L859" s="44"/>
      <c r="M859" s="223" t="s">
        <v>1</v>
      </c>
      <c r="N859" s="224" t="s">
        <v>39</v>
      </c>
      <c r="O859" s="91"/>
      <c r="P859" s="225">
        <f>O859*H859</f>
        <v>0</v>
      </c>
      <c r="Q859" s="225">
        <v>0</v>
      </c>
      <c r="R859" s="225">
        <f>Q859*H859</f>
        <v>0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266</v>
      </c>
      <c r="AT859" s="227" t="s">
        <v>143</v>
      </c>
      <c r="AU859" s="227" t="s">
        <v>148</v>
      </c>
      <c r="AY859" s="17" t="s">
        <v>140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148</v>
      </c>
      <c r="BK859" s="228">
        <f>ROUND(I859*H859,2)</f>
        <v>0</v>
      </c>
      <c r="BL859" s="17" t="s">
        <v>266</v>
      </c>
      <c r="BM859" s="227" t="s">
        <v>1129</v>
      </c>
    </row>
    <row r="860" s="13" customFormat="1">
      <c r="A860" s="13"/>
      <c r="B860" s="229"/>
      <c r="C860" s="230"/>
      <c r="D860" s="231" t="s">
        <v>150</v>
      </c>
      <c r="E860" s="232" t="s">
        <v>1</v>
      </c>
      <c r="F860" s="233" t="s">
        <v>1130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150</v>
      </c>
      <c r="AU860" s="239" t="s">
        <v>148</v>
      </c>
      <c r="AV860" s="13" t="s">
        <v>81</v>
      </c>
      <c r="AW860" s="13" t="s">
        <v>30</v>
      </c>
      <c r="AX860" s="13" t="s">
        <v>73</v>
      </c>
      <c r="AY860" s="239" t="s">
        <v>140</v>
      </c>
    </row>
    <row r="861" s="14" customFormat="1">
      <c r="A861" s="14"/>
      <c r="B861" s="240"/>
      <c r="C861" s="241"/>
      <c r="D861" s="231" t="s">
        <v>150</v>
      </c>
      <c r="E861" s="242" t="s">
        <v>1</v>
      </c>
      <c r="F861" s="243" t="s">
        <v>81</v>
      </c>
      <c r="G861" s="241"/>
      <c r="H861" s="244">
        <v>1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150</v>
      </c>
      <c r="AU861" s="250" t="s">
        <v>148</v>
      </c>
      <c r="AV861" s="14" t="s">
        <v>148</v>
      </c>
      <c r="AW861" s="14" t="s">
        <v>30</v>
      </c>
      <c r="AX861" s="14" t="s">
        <v>81</v>
      </c>
      <c r="AY861" s="250" t="s">
        <v>140</v>
      </c>
    </row>
    <row r="862" s="2" customFormat="1" ht="24.15" customHeight="1">
      <c r="A862" s="38"/>
      <c r="B862" s="39"/>
      <c r="C862" s="251" t="s">
        <v>1131</v>
      </c>
      <c r="D862" s="251" t="s">
        <v>159</v>
      </c>
      <c r="E862" s="252" t="s">
        <v>1132</v>
      </c>
      <c r="F862" s="253" t="s">
        <v>1133</v>
      </c>
      <c r="G862" s="254" t="s">
        <v>173</v>
      </c>
      <c r="H862" s="255">
        <v>1</v>
      </c>
      <c r="I862" s="256"/>
      <c r="J862" s="257">
        <f>ROUND(I862*H862,2)</f>
        <v>0</v>
      </c>
      <c r="K862" s="258"/>
      <c r="L862" s="259"/>
      <c r="M862" s="260" t="s">
        <v>1</v>
      </c>
      <c r="N862" s="261" t="s">
        <v>39</v>
      </c>
      <c r="O862" s="91"/>
      <c r="P862" s="225">
        <f>O862*H862</f>
        <v>0</v>
      </c>
      <c r="Q862" s="225">
        <v>0.023</v>
      </c>
      <c r="R862" s="225">
        <f>Q862*H862</f>
        <v>0.023</v>
      </c>
      <c r="S862" s="225">
        <v>0</v>
      </c>
      <c r="T862" s="226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7" t="s">
        <v>367</v>
      </c>
      <c r="AT862" s="227" t="s">
        <v>159</v>
      </c>
      <c r="AU862" s="227" t="s">
        <v>148</v>
      </c>
      <c r="AY862" s="17" t="s">
        <v>140</v>
      </c>
      <c r="BE862" s="228">
        <f>IF(N862="základní",J862,0)</f>
        <v>0</v>
      </c>
      <c r="BF862" s="228">
        <f>IF(N862="snížená",J862,0)</f>
        <v>0</v>
      </c>
      <c r="BG862" s="228">
        <f>IF(N862="zákl. přenesená",J862,0)</f>
        <v>0</v>
      </c>
      <c r="BH862" s="228">
        <f>IF(N862="sníž. přenesená",J862,0)</f>
        <v>0</v>
      </c>
      <c r="BI862" s="228">
        <f>IF(N862="nulová",J862,0)</f>
        <v>0</v>
      </c>
      <c r="BJ862" s="17" t="s">
        <v>148</v>
      </c>
      <c r="BK862" s="228">
        <f>ROUND(I862*H862,2)</f>
        <v>0</v>
      </c>
      <c r="BL862" s="17" t="s">
        <v>266</v>
      </c>
      <c r="BM862" s="227" t="s">
        <v>1134</v>
      </c>
    </row>
    <row r="863" s="13" customFormat="1">
      <c r="A863" s="13"/>
      <c r="B863" s="229"/>
      <c r="C863" s="230"/>
      <c r="D863" s="231" t="s">
        <v>150</v>
      </c>
      <c r="E863" s="232" t="s">
        <v>1</v>
      </c>
      <c r="F863" s="233" t="s">
        <v>221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150</v>
      </c>
      <c r="AU863" s="239" t="s">
        <v>148</v>
      </c>
      <c r="AV863" s="13" t="s">
        <v>81</v>
      </c>
      <c r="AW863" s="13" t="s">
        <v>30</v>
      </c>
      <c r="AX863" s="13" t="s">
        <v>73</v>
      </c>
      <c r="AY863" s="239" t="s">
        <v>140</v>
      </c>
    </row>
    <row r="864" s="14" customFormat="1">
      <c r="A864" s="14"/>
      <c r="B864" s="240"/>
      <c r="C864" s="241"/>
      <c r="D864" s="231" t="s">
        <v>150</v>
      </c>
      <c r="E864" s="242" t="s">
        <v>1</v>
      </c>
      <c r="F864" s="243" t="s">
        <v>81</v>
      </c>
      <c r="G864" s="241"/>
      <c r="H864" s="244">
        <v>1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150</v>
      </c>
      <c r="AU864" s="250" t="s">
        <v>148</v>
      </c>
      <c r="AV864" s="14" t="s">
        <v>148</v>
      </c>
      <c r="AW864" s="14" t="s">
        <v>30</v>
      </c>
      <c r="AX864" s="14" t="s">
        <v>81</v>
      </c>
      <c r="AY864" s="250" t="s">
        <v>140</v>
      </c>
    </row>
    <row r="865" s="2" customFormat="1" ht="24.15" customHeight="1">
      <c r="A865" s="38"/>
      <c r="B865" s="39"/>
      <c r="C865" s="251" t="s">
        <v>1135</v>
      </c>
      <c r="D865" s="251" t="s">
        <v>159</v>
      </c>
      <c r="E865" s="252" t="s">
        <v>1136</v>
      </c>
      <c r="F865" s="253" t="s">
        <v>1137</v>
      </c>
      <c r="G865" s="254" t="s">
        <v>173</v>
      </c>
      <c r="H865" s="255">
        <v>1</v>
      </c>
      <c r="I865" s="256"/>
      <c r="J865" s="257">
        <f>ROUND(I865*H865,2)</f>
        <v>0</v>
      </c>
      <c r="K865" s="258"/>
      <c r="L865" s="259"/>
      <c r="M865" s="260" t="s">
        <v>1</v>
      </c>
      <c r="N865" s="261" t="s">
        <v>39</v>
      </c>
      <c r="O865" s="91"/>
      <c r="P865" s="225">
        <f>O865*H865</f>
        <v>0</v>
      </c>
      <c r="Q865" s="225">
        <v>0.00050000000000000001</v>
      </c>
      <c r="R865" s="225">
        <f>Q865*H865</f>
        <v>0.00050000000000000001</v>
      </c>
      <c r="S865" s="225">
        <v>0</v>
      </c>
      <c r="T865" s="226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7" t="s">
        <v>367</v>
      </c>
      <c r="AT865" s="227" t="s">
        <v>159</v>
      </c>
      <c r="AU865" s="227" t="s">
        <v>148</v>
      </c>
      <c r="AY865" s="17" t="s">
        <v>140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17" t="s">
        <v>148</v>
      </c>
      <c r="BK865" s="228">
        <f>ROUND(I865*H865,2)</f>
        <v>0</v>
      </c>
      <c r="BL865" s="17" t="s">
        <v>266</v>
      </c>
      <c r="BM865" s="227" t="s">
        <v>1138</v>
      </c>
    </row>
    <row r="866" s="13" customFormat="1">
      <c r="A866" s="13"/>
      <c r="B866" s="229"/>
      <c r="C866" s="230"/>
      <c r="D866" s="231" t="s">
        <v>150</v>
      </c>
      <c r="E866" s="232" t="s">
        <v>1</v>
      </c>
      <c r="F866" s="233" t="s">
        <v>1139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150</v>
      </c>
      <c r="AU866" s="239" t="s">
        <v>148</v>
      </c>
      <c r="AV866" s="13" t="s">
        <v>81</v>
      </c>
      <c r="AW866" s="13" t="s">
        <v>30</v>
      </c>
      <c r="AX866" s="13" t="s">
        <v>73</v>
      </c>
      <c r="AY866" s="239" t="s">
        <v>140</v>
      </c>
    </row>
    <row r="867" s="14" customFormat="1">
      <c r="A867" s="14"/>
      <c r="B867" s="240"/>
      <c r="C867" s="241"/>
      <c r="D867" s="231" t="s">
        <v>150</v>
      </c>
      <c r="E867" s="242" t="s">
        <v>1</v>
      </c>
      <c r="F867" s="243" t="s">
        <v>81</v>
      </c>
      <c r="G867" s="241"/>
      <c r="H867" s="244">
        <v>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150</v>
      </c>
      <c r="AU867" s="250" t="s">
        <v>148</v>
      </c>
      <c r="AV867" s="14" t="s">
        <v>148</v>
      </c>
      <c r="AW867" s="14" t="s">
        <v>30</v>
      </c>
      <c r="AX867" s="14" t="s">
        <v>81</v>
      </c>
      <c r="AY867" s="250" t="s">
        <v>140</v>
      </c>
    </row>
    <row r="868" s="2" customFormat="1" ht="21.75" customHeight="1">
      <c r="A868" s="38"/>
      <c r="B868" s="39"/>
      <c r="C868" s="215" t="s">
        <v>1140</v>
      </c>
      <c r="D868" s="215" t="s">
        <v>143</v>
      </c>
      <c r="E868" s="216" t="s">
        <v>1141</v>
      </c>
      <c r="F868" s="217" t="s">
        <v>1142</v>
      </c>
      <c r="G868" s="218" t="s">
        <v>146</v>
      </c>
      <c r="H868" s="219">
        <v>4.532</v>
      </c>
      <c r="I868" s="220"/>
      <c r="J868" s="221">
        <f>ROUND(I868*H868,2)</f>
        <v>0</v>
      </c>
      <c r="K868" s="222"/>
      <c r="L868" s="44"/>
      <c r="M868" s="223" t="s">
        <v>1</v>
      </c>
      <c r="N868" s="224" t="s">
        <v>39</v>
      </c>
      <c r="O868" s="91"/>
      <c r="P868" s="225">
        <f>O868*H868</f>
        <v>0</v>
      </c>
      <c r="Q868" s="225">
        <v>0</v>
      </c>
      <c r="R868" s="225">
        <f>Q868*H868</f>
        <v>0</v>
      </c>
      <c r="S868" s="225">
        <v>0</v>
      </c>
      <c r="T868" s="226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27" t="s">
        <v>266</v>
      </c>
      <c r="AT868" s="227" t="s">
        <v>143</v>
      </c>
      <c r="AU868" s="227" t="s">
        <v>148</v>
      </c>
      <c r="AY868" s="17" t="s">
        <v>140</v>
      </c>
      <c r="BE868" s="228">
        <f>IF(N868="základní",J868,0)</f>
        <v>0</v>
      </c>
      <c r="BF868" s="228">
        <f>IF(N868="snížená",J868,0)</f>
        <v>0</v>
      </c>
      <c r="BG868" s="228">
        <f>IF(N868="zákl. přenesená",J868,0)</f>
        <v>0</v>
      </c>
      <c r="BH868" s="228">
        <f>IF(N868="sníž. přenesená",J868,0)</f>
        <v>0</v>
      </c>
      <c r="BI868" s="228">
        <f>IF(N868="nulová",J868,0)</f>
        <v>0</v>
      </c>
      <c r="BJ868" s="17" t="s">
        <v>148</v>
      </c>
      <c r="BK868" s="228">
        <f>ROUND(I868*H868,2)</f>
        <v>0</v>
      </c>
      <c r="BL868" s="17" t="s">
        <v>266</v>
      </c>
      <c r="BM868" s="227" t="s">
        <v>1143</v>
      </c>
    </row>
    <row r="869" s="13" customFormat="1">
      <c r="A869" s="13"/>
      <c r="B869" s="229"/>
      <c r="C869" s="230"/>
      <c r="D869" s="231" t="s">
        <v>150</v>
      </c>
      <c r="E869" s="232" t="s">
        <v>1</v>
      </c>
      <c r="F869" s="233" t="s">
        <v>219</v>
      </c>
      <c r="G869" s="230"/>
      <c r="H869" s="232" t="s">
        <v>1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9" t="s">
        <v>150</v>
      </c>
      <c r="AU869" s="239" t="s">
        <v>148</v>
      </c>
      <c r="AV869" s="13" t="s">
        <v>81</v>
      </c>
      <c r="AW869" s="13" t="s">
        <v>30</v>
      </c>
      <c r="AX869" s="13" t="s">
        <v>73</v>
      </c>
      <c r="AY869" s="239" t="s">
        <v>140</v>
      </c>
    </row>
    <row r="870" s="14" customFormat="1">
      <c r="A870" s="14"/>
      <c r="B870" s="240"/>
      <c r="C870" s="241"/>
      <c r="D870" s="231" t="s">
        <v>150</v>
      </c>
      <c r="E870" s="242" t="s">
        <v>1</v>
      </c>
      <c r="F870" s="243" t="s">
        <v>1144</v>
      </c>
      <c r="G870" s="241"/>
      <c r="H870" s="244">
        <v>0.40000000000000002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150</v>
      </c>
      <c r="AU870" s="250" t="s">
        <v>148</v>
      </c>
      <c r="AV870" s="14" t="s">
        <v>148</v>
      </c>
      <c r="AW870" s="14" t="s">
        <v>30</v>
      </c>
      <c r="AX870" s="14" t="s">
        <v>73</v>
      </c>
      <c r="AY870" s="250" t="s">
        <v>140</v>
      </c>
    </row>
    <row r="871" s="13" customFormat="1">
      <c r="A871" s="13"/>
      <c r="B871" s="229"/>
      <c r="C871" s="230"/>
      <c r="D871" s="231" t="s">
        <v>150</v>
      </c>
      <c r="E871" s="232" t="s">
        <v>1</v>
      </c>
      <c r="F871" s="233" t="s">
        <v>1145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150</v>
      </c>
      <c r="AU871" s="239" t="s">
        <v>148</v>
      </c>
      <c r="AV871" s="13" t="s">
        <v>81</v>
      </c>
      <c r="AW871" s="13" t="s">
        <v>30</v>
      </c>
      <c r="AX871" s="13" t="s">
        <v>73</v>
      </c>
      <c r="AY871" s="239" t="s">
        <v>140</v>
      </c>
    </row>
    <row r="872" s="14" customFormat="1">
      <c r="A872" s="14"/>
      <c r="B872" s="240"/>
      <c r="C872" s="241"/>
      <c r="D872" s="231" t="s">
        <v>150</v>
      </c>
      <c r="E872" s="242" t="s">
        <v>1</v>
      </c>
      <c r="F872" s="243" t="s">
        <v>1146</v>
      </c>
      <c r="G872" s="241"/>
      <c r="H872" s="244">
        <v>1.6000000000000001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150</v>
      </c>
      <c r="AU872" s="250" t="s">
        <v>148</v>
      </c>
      <c r="AV872" s="14" t="s">
        <v>148</v>
      </c>
      <c r="AW872" s="14" t="s">
        <v>30</v>
      </c>
      <c r="AX872" s="14" t="s">
        <v>73</v>
      </c>
      <c r="AY872" s="250" t="s">
        <v>140</v>
      </c>
    </row>
    <row r="873" s="13" customFormat="1">
      <c r="A873" s="13"/>
      <c r="B873" s="229"/>
      <c r="C873" s="230"/>
      <c r="D873" s="231" t="s">
        <v>150</v>
      </c>
      <c r="E873" s="232" t="s">
        <v>1</v>
      </c>
      <c r="F873" s="233" t="s">
        <v>259</v>
      </c>
      <c r="G873" s="230"/>
      <c r="H873" s="232" t="s">
        <v>1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9" t="s">
        <v>150</v>
      </c>
      <c r="AU873" s="239" t="s">
        <v>148</v>
      </c>
      <c r="AV873" s="13" t="s">
        <v>81</v>
      </c>
      <c r="AW873" s="13" t="s">
        <v>30</v>
      </c>
      <c r="AX873" s="13" t="s">
        <v>73</v>
      </c>
      <c r="AY873" s="239" t="s">
        <v>140</v>
      </c>
    </row>
    <row r="874" s="14" customFormat="1">
      <c r="A874" s="14"/>
      <c r="B874" s="240"/>
      <c r="C874" s="241"/>
      <c r="D874" s="231" t="s">
        <v>150</v>
      </c>
      <c r="E874" s="242" t="s">
        <v>1</v>
      </c>
      <c r="F874" s="243" t="s">
        <v>1147</v>
      </c>
      <c r="G874" s="241"/>
      <c r="H874" s="244">
        <v>1.8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150</v>
      </c>
      <c r="AU874" s="250" t="s">
        <v>148</v>
      </c>
      <c r="AV874" s="14" t="s">
        <v>148</v>
      </c>
      <c r="AW874" s="14" t="s">
        <v>30</v>
      </c>
      <c r="AX874" s="14" t="s">
        <v>73</v>
      </c>
      <c r="AY874" s="250" t="s">
        <v>140</v>
      </c>
    </row>
    <row r="875" s="13" customFormat="1">
      <c r="A875" s="13"/>
      <c r="B875" s="229"/>
      <c r="C875" s="230"/>
      <c r="D875" s="231" t="s">
        <v>150</v>
      </c>
      <c r="E875" s="232" t="s">
        <v>1</v>
      </c>
      <c r="F875" s="233" t="s">
        <v>221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150</v>
      </c>
      <c r="AU875" s="239" t="s">
        <v>148</v>
      </c>
      <c r="AV875" s="13" t="s">
        <v>81</v>
      </c>
      <c r="AW875" s="13" t="s">
        <v>30</v>
      </c>
      <c r="AX875" s="13" t="s">
        <v>73</v>
      </c>
      <c r="AY875" s="239" t="s">
        <v>140</v>
      </c>
    </row>
    <row r="876" s="14" customFormat="1">
      <c r="A876" s="14"/>
      <c r="B876" s="240"/>
      <c r="C876" s="241"/>
      <c r="D876" s="231" t="s">
        <v>150</v>
      </c>
      <c r="E876" s="242" t="s">
        <v>1</v>
      </c>
      <c r="F876" s="243" t="s">
        <v>1148</v>
      </c>
      <c r="G876" s="241"/>
      <c r="H876" s="244">
        <v>0.73199999999999998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150</v>
      </c>
      <c r="AU876" s="250" t="s">
        <v>148</v>
      </c>
      <c r="AV876" s="14" t="s">
        <v>148</v>
      </c>
      <c r="AW876" s="14" t="s">
        <v>30</v>
      </c>
      <c r="AX876" s="14" t="s">
        <v>73</v>
      </c>
      <c r="AY876" s="250" t="s">
        <v>140</v>
      </c>
    </row>
    <row r="877" s="15" customFormat="1">
      <c r="A877" s="15"/>
      <c r="B877" s="262"/>
      <c r="C877" s="263"/>
      <c r="D877" s="231" t="s">
        <v>150</v>
      </c>
      <c r="E877" s="264" t="s">
        <v>1</v>
      </c>
      <c r="F877" s="265" t="s">
        <v>188</v>
      </c>
      <c r="G877" s="263"/>
      <c r="H877" s="266">
        <v>4.532</v>
      </c>
      <c r="I877" s="267"/>
      <c r="J877" s="263"/>
      <c r="K877" s="263"/>
      <c r="L877" s="268"/>
      <c r="M877" s="269"/>
      <c r="N877" s="270"/>
      <c r="O877" s="270"/>
      <c r="P877" s="270"/>
      <c r="Q877" s="270"/>
      <c r="R877" s="270"/>
      <c r="S877" s="270"/>
      <c r="T877" s="271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72" t="s">
        <v>150</v>
      </c>
      <c r="AU877" s="272" t="s">
        <v>148</v>
      </c>
      <c r="AV877" s="15" t="s">
        <v>147</v>
      </c>
      <c r="AW877" s="15" t="s">
        <v>30</v>
      </c>
      <c r="AX877" s="15" t="s">
        <v>81</v>
      </c>
      <c r="AY877" s="272" t="s">
        <v>140</v>
      </c>
    </row>
    <row r="878" s="2" customFormat="1" ht="16.5" customHeight="1">
      <c r="A878" s="38"/>
      <c r="B878" s="39"/>
      <c r="C878" s="215" t="s">
        <v>1149</v>
      </c>
      <c r="D878" s="215" t="s">
        <v>143</v>
      </c>
      <c r="E878" s="216" t="s">
        <v>1150</v>
      </c>
      <c r="F878" s="217" t="s">
        <v>1151</v>
      </c>
      <c r="G878" s="218" t="s">
        <v>173</v>
      </c>
      <c r="H878" s="219">
        <v>4</v>
      </c>
      <c r="I878" s="220"/>
      <c r="J878" s="221">
        <f>ROUND(I878*H878,2)</f>
        <v>0</v>
      </c>
      <c r="K878" s="222"/>
      <c r="L878" s="44"/>
      <c r="M878" s="223" t="s">
        <v>1</v>
      </c>
      <c r="N878" s="224" t="s">
        <v>39</v>
      </c>
      <c r="O878" s="91"/>
      <c r="P878" s="225">
        <f>O878*H878</f>
        <v>0</v>
      </c>
      <c r="Q878" s="225">
        <v>0</v>
      </c>
      <c r="R878" s="225">
        <f>Q878*H878</f>
        <v>0</v>
      </c>
      <c r="S878" s="225">
        <v>0</v>
      </c>
      <c r="T878" s="226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27" t="s">
        <v>266</v>
      </c>
      <c r="AT878" s="227" t="s">
        <v>143</v>
      </c>
      <c r="AU878" s="227" t="s">
        <v>148</v>
      </c>
      <c r="AY878" s="17" t="s">
        <v>140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17" t="s">
        <v>148</v>
      </c>
      <c r="BK878" s="228">
        <f>ROUND(I878*H878,2)</f>
        <v>0</v>
      </c>
      <c r="BL878" s="17" t="s">
        <v>266</v>
      </c>
      <c r="BM878" s="227" t="s">
        <v>1152</v>
      </c>
    </row>
    <row r="879" s="13" customFormat="1">
      <c r="A879" s="13"/>
      <c r="B879" s="229"/>
      <c r="C879" s="230"/>
      <c r="D879" s="231" t="s">
        <v>150</v>
      </c>
      <c r="E879" s="232" t="s">
        <v>1</v>
      </c>
      <c r="F879" s="233" t="s">
        <v>1153</v>
      </c>
      <c r="G879" s="230"/>
      <c r="H879" s="232" t="s">
        <v>1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150</v>
      </c>
      <c r="AU879" s="239" t="s">
        <v>148</v>
      </c>
      <c r="AV879" s="13" t="s">
        <v>81</v>
      </c>
      <c r="AW879" s="13" t="s">
        <v>30</v>
      </c>
      <c r="AX879" s="13" t="s">
        <v>73</v>
      </c>
      <c r="AY879" s="239" t="s">
        <v>140</v>
      </c>
    </row>
    <row r="880" s="14" customFormat="1">
      <c r="A880" s="14"/>
      <c r="B880" s="240"/>
      <c r="C880" s="241"/>
      <c r="D880" s="231" t="s">
        <v>150</v>
      </c>
      <c r="E880" s="242" t="s">
        <v>1</v>
      </c>
      <c r="F880" s="243" t="s">
        <v>81</v>
      </c>
      <c r="G880" s="241"/>
      <c r="H880" s="244">
        <v>1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150</v>
      </c>
      <c r="AU880" s="250" t="s">
        <v>148</v>
      </c>
      <c r="AV880" s="14" t="s">
        <v>148</v>
      </c>
      <c r="AW880" s="14" t="s">
        <v>30</v>
      </c>
      <c r="AX880" s="14" t="s">
        <v>73</v>
      </c>
      <c r="AY880" s="250" t="s">
        <v>140</v>
      </c>
    </row>
    <row r="881" s="13" customFormat="1">
      <c r="A881" s="13"/>
      <c r="B881" s="229"/>
      <c r="C881" s="230"/>
      <c r="D881" s="231" t="s">
        <v>150</v>
      </c>
      <c r="E881" s="232" t="s">
        <v>1</v>
      </c>
      <c r="F881" s="233" t="s">
        <v>225</v>
      </c>
      <c r="G881" s="230"/>
      <c r="H881" s="232" t="s">
        <v>1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9" t="s">
        <v>150</v>
      </c>
      <c r="AU881" s="239" t="s">
        <v>148</v>
      </c>
      <c r="AV881" s="13" t="s">
        <v>81</v>
      </c>
      <c r="AW881" s="13" t="s">
        <v>30</v>
      </c>
      <c r="AX881" s="13" t="s">
        <v>73</v>
      </c>
      <c r="AY881" s="239" t="s">
        <v>140</v>
      </c>
    </row>
    <row r="882" s="14" customFormat="1">
      <c r="A882" s="14"/>
      <c r="B882" s="240"/>
      <c r="C882" s="241"/>
      <c r="D882" s="231" t="s">
        <v>150</v>
      </c>
      <c r="E882" s="242" t="s">
        <v>1</v>
      </c>
      <c r="F882" s="243" t="s">
        <v>81</v>
      </c>
      <c r="G882" s="241"/>
      <c r="H882" s="244">
        <v>1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150</v>
      </c>
      <c r="AU882" s="250" t="s">
        <v>148</v>
      </c>
      <c r="AV882" s="14" t="s">
        <v>148</v>
      </c>
      <c r="AW882" s="14" t="s">
        <v>30</v>
      </c>
      <c r="AX882" s="14" t="s">
        <v>73</v>
      </c>
      <c r="AY882" s="250" t="s">
        <v>140</v>
      </c>
    </row>
    <row r="883" s="13" customFormat="1">
      <c r="A883" s="13"/>
      <c r="B883" s="229"/>
      <c r="C883" s="230"/>
      <c r="D883" s="231" t="s">
        <v>150</v>
      </c>
      <c r="E883" s="232" t="s">
        <v>1</v>
      </c>
      <c r="F883" s="233" t="s">
        <v>221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150</v>
      </c>
      <c r="AU883" s="239" t="s">
        <v>148</v>
      </c>
      <c r="AV883" s="13" t="s">
        <v>81</v>
      </c>
      <c r="AW883" s="13" t="s">
        <v>30</v>
      </c>
      <c r="AX883" s="13" t="s">
        <v>73</v>
      </c>
      <c r="AY883" s="239" t="s">
        <v>140</v>
      </c>
    </row>
    <row r="884" s="14" customFormat="1">
      <c r="A884" s="14"/>
      <c r="B884" s="240"/>
      <c r="C884" s="241"/>
      <c r="D884" s="231" t="s">
        <v>150</v>
      </c>
      <c r="E884" s="242" t="s">
        <v>1</v>
      </c>
      <c r="F884" s="243" t="s">
        <v>81</v>
      </c>
      <c r="G884" s="241"/>
      <c r="H884" s="244">
        <v>1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150</v>
      </c>
      <c r="AU884" s="250" t="s">
        <v>148</v>
      </c>
      <c r="AV884" s="14" t="s">
        <v>148</v>
      </c>
      <c r="AW884" s="14" t="s">
        <v>30</v>
      </c>
      <c r="AX884" s="14" t="s">
        <v>73</v>
      </c>
      <c r="AY884" s="250" t="s">
        <v>140</v>
      </c>
    </row>
    <row r="885" s="13" customFormat="1">
      <c r="A885" s="13"/>
      <c r="B885" s="229"/>
      <c r="C885" s="230"/>
      <c r="D885" s="231" t="s">
        <v>150</v>
      </c>
      <c r="E885" s="232" t="s">
        <v>1</v>
      </c>
      <c r="F885" s="233" t="s">
        <v>219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150</v>
      </c>
      <c r="AU885" s="239" t="s">
        <v>148</v>
      </c>
      <c r="AV885" s="13" t="s">
        <v>81</v>
      </c>
      <c r="AW885" s="13" t="s">
        <v>30</v>
      </c>
      <c r="AX885" s="13" t="s">
        <v>73</v>
      </c>
      <c r="AY885" s="239" t="s">
        <v>140</v>
      </c>
    </row>
    <row r="886" s="14" customFormat="1">
      <c r="A886" s="14"/>
      <c r="B886" s="240"/>
      <c r="C886" s="241"/>
      <c r="D886" s="231" t="s">
        <v>150</v>
      </c>
      <c r="E886" s="242" t="s">
        <v>1</v>
      </c>
      <c r="F886" s="243" t="s">
        <v>81</v>
      </c>
      <c r="G886" s="241"/>
      <c r="H886" s="244">
        <v>1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150</v>
      </c>
      <c r="AU886" s="250" t="s">
        <v>148</v>
      </c>
      <c r="AV886" s="14" t="s">
        <v>148</v>
      </c>
      <c r="AW886" s="14" t="s">
        <v>30</v>
      </c>
      <c r="AX886" s="14" t="s">
        <v>73</v>
      </c>
      <c r="AY886" s="250" t="s">
        <v>140</v>
      </c>
    </row>
    <row r="887" s="15" customFormat="1">
      <c r="A887" s="15"/>
      <c r="B887" s="262"/>
      <c r="C887" s="263"/>
      <c r="D887" s="231" t="s">
        <v>150</v>
      </c>
      <c r="E887" s="264" t="s">
        <v>1</v>
      </c>
      <c r="F887" s="265" t="s">
        <v>188</v>
      </c>
      <c r="G887" s="263"/>
      <c r="H887" s="266">
        <v>4</v>
      </c>
      <c r="I887" s="267"/>
      <c r="J887" s="263"/>
      <c r="K887" s="263"/>
      <c r="L887" s="268"/>
      <c r="M887" s="269"/>
      <c r="N887" s="270"/>
      <c r="O887" s="270"/>
      <c r="P887" s="270"/>
      <c r="Q887" s="270"/>
      <c r="R887" s="270"/>
      <c r="S887" s="270"/>
      <c r="T887" s="271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72" t="s">
        <v>150</v>
      </c>
      <c r="AU887" s="272" t="s">
        <v>148</v>
      </c>
      <c r="AV887" s="15" t="s">
        <v>147</v>
      </c>
      <c r="AW887" s="15" t="s">
        <v>30</v>
      </c>
      <c r="AX887" s="15" t="s">
        <v>81</v>
      </c>
      <c r="AY887" s="272" t="s">
        <v>140</v>
      </c>
    </row>
    <row r="888" s="2" customFormat="1" ht="16.5" customHeight="1">
      <c r="A888" s="38"/>
      <c r="B888" s="39"/>
      <c r="C888" s="215" t="s">
        <v>1154</v>
      </c>
      <c r="D888" s="215" t="s">
        <v>143</v>
      </c>
      <c r="E888" s="216" t="s">
        <v>1155</v>
      </c>
      <c r="F888" s="217" t="s">
        <v>1156</v>
      </c>
      <c r="G888" s="218" t="s">
        <v>146</v>
      </c>
      <c r="H888" s="219">
        <v>4.532</v>
      </c>
      <c r="I888" s="220"/>
      <c r="J888" s="221">
        <f>ROUND(I888*H888,2)</f>
        <v>0</v>
      </c>
      <c r="K888" s="222"/>
      <c r="L888" s="44"/>
      <c r="M888" s="223" t="s">
        <v>1</v>
      </c>
      <c r="N888" s="224" t="s">
        <v>39</v>
      </c>
      <c r="O888" s="91"/>
      <c r="P888" s="225">
        <f>O888*H888</f>
        <v>0</v>
      </c>
      <c r="Q888" s="225">
        <v>0</v>
      </c>
      <c r="R888" s="225">
        <f>Q888*H888</f>
        <v>0</v>
      </c>
      <c r="S888" s="225">
        <v>0</v>
      </c>
      <c r="T888" s="226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27" t="s">
        <v>266</v>
      </c>
      <c r="AT888" s="227" t="s">
        <v>143</v>
      </c>
      <c r="AU888" s="227" t="s">
        <v>148</v>
      </c>
      <c r="AY888" s="17" t="s">
        <v>140</v>
      </c>
      <c r="BE888" s="228">
        <f>IF(N888="základní",J888,0)</f>
        <v>0</v>
      </c>
      <c r="BF888" s="228">
        <f>IF(N888="snížená",J888,0)</f>
        <v>0</v>
      </c>
      <c r="BG888" s="228">
        <f>IF(N888="zákl. přenesená",J888,0)</f>
        <v>0</v>
      </c>
      <c r="BH888" s="228">
        <f>IF(N888="sníž. přenesená",J888,0)</f>
        <v>0</v>
      </c>
      <c r="BI888" s="228">
        <f>IF(N888="nulová",J888,0)</f>
        <v>0</v>
      </c>
      <c r="BJ888" s="17" t="s">
        <v>148</v>
      </c>
      <c r="BK888" s="228">
        <f>ROUND(I888*H888,2)</f>
        <v>0</v>
      </c>
      <c r="BL888" s="17" t="s">
        <v>266</v>
      </c>
      <c r="BM888" s="227" t="s">
        <v>1157</v>
      </c>
    </row>
    <row r="889" s="13" customFormat="1">
      <c r="A889" s="13"/>
      <c r="B889" s="229"/>
      <c r="C889" s="230"/>
      <c r="D889" s="231" t="s">
        <v>150</v>
      </c>
      <c r="E889" s="232" t="s">
        <v>1</v>
      </c>
      <c r="F889" s="233" t="s">
        <v>219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150</v>
      </c>
      <c r="AU889" s="239" t="s">
        <v>148</v>
      </c>
      <c r="AV889" s="13" t="s">
        <v>81</v>
      </c>
      <c r="AW889" s="13" t="s">
        <v>30</v>
      </c>
      <c r="AX889" s="13" t="s">
        <v>73</v>
      </c>
      <c r="AY889" s="239" t="s">
        <v>140</v>
      </c>
    </row>
    <row r="890" s="14" customFormat="1">
      <c r="A890" s="14"/>
      <c r="B890" s="240"/>
      <c r="C890" s="241"/>
      <c r="D890" s="231" t="s">
        <v>150</v>
      </c>
      <c r="E890" s="242" t="s">
        <v>1</v>
      </c>
      <c r="F890" s="243" t="s">
        <v>1144</v>
      </c>
      <c r="G890" s="241"/>
      <c r="H890" s="244">
        <v>0.40000000000000002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150</v>
      </c>
      <c r="AU890" s="250" t="s">
        <v>148</v>
      </c>
      <c r="AV890" s="14" t="s">
        <v>148</v>
      </c>
      <c r="AW890" s="14" t="s">
        <v>30</v>
      </c>
      <c r="AX890" s="14" t="s">
        <v>73</v>
      </c>
      <c r="AY890" s="250" t="s">
        <v>140</v>
      </c>
    </row>
    <row r="891" s="13" customFormat="1">
      <c r="A891" s="13"/>
      <c r="B891" s="229"/>
      <c r="C891" s="230"/>
      <c r="D891" s="231" t="s">
        <v>150</v>
      </c>
      <c r="E891" s="232" t="s">
        <v>1</v>
      </c>
      <c r="F891" s="233" t="s">
        <v>1145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150</v>
      </c>
      <c r="AU891" s="239" t="s">
        <v>148</v>
      </c>
      <c r="AV891" s="13" t="s">
        <v>81</v>
      </c>
      <c r="AW891" s="13" t="s">
        <v>30</v>
      </c>
      <c r="AX891" s="13" t="s">
        <v>73</v>
      </c>
      <c r="AY891" s="239" t="s">
        <v>140</v>
      </c>
    </row>
    <row r="892" s="14" customFormat="1">
      <c r="A892" s="14"/>
      <c r="B892" s="240"/>
      <c r="C892" s="241"/>
      <c r="D892" s="231" t="s">
        <v>150</v>
      </c>
      <c r="E892" s="242" t="s">
        <v>1</v>
      </c>
      <c r="F892" s="243" t="s">
        <v>1146</v>
      </c>
      <c r="G892" s="241"/>
      <c r="H892" s="244">
        <v>1.6000000000000001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150</v>
      </c>
      <c r="AU892" s="250" t="s">
        <v>148</v>
      </c>
      <c r="AV892" s="14" t="s">
        <v>148</v>
      </c>
      <c r="AW892" s="14" t="s">
        <v>30</v>
      </c>
      <c r="AX892" s="14" t="s">
        <v>73</v>
      </c>
      <c r="AY892" s="250" t="s">
        <v>140</v>
      </c>
    </row>
    <row r="893" s="13" customFormat="1">
      <c r="A893" s="13"/>
      <c r="B893" s="229"/>
      <c r="C893" s="230"/>
      <c r="D893" s="231" t="s">
        <v>150</v>
      </c>
      <c r="E893" s="232" t="s">
        <v>1</v>
      </c>
      <c r="F893" s="233" t="s">
        <v>259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150</v>
      </c>
      <c r="AU893" s="239" t="s">
        <v>148</v>
      </c>
      <c r="AV893" s="13" t="s">
        <v>81</v>
      </c>
      <c r="AW893" s="13" t="s">
        <v>30</v>
      </c>
      <c r="AX893" s="13" t="s">
        <v>73</v>
      </c>
      <c r="AY893" s="239" t="s">
        <v>140</v>
      </c>
    </row>
    <row r="894" s="14" customFormat="1">
      <c r="A894" s="14"/>
      <c r="B894" s="240"/>
      <c r="C894" s="241"/>
      <c r="D894" s="231" t="s">
        <v>150</v>
      </c>
      <c r="E894" s="242" t="s">
        <v>1</v>
      </c>
      <c r="F894" s="243" t="s">
        <v>1147</v>
      </c>
      <c r="G894" s="241"/>
      <c r="H894" s="244">
        <v>1.8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150</v>
      </c>
      <c r="AU894" s="250" t="s">
        <v>148</v>
      </c>
      <c r="AV894" s="14" t="s">
        <v>148</v>
      </c>
      <c r="AW894" s="14" t="s">
        <v>30</v>
      </c>
      <c r="AX894" s="14" t="s">
        <v>73</v>
      </c>
      <c r="AY894" s="250" t="s">
        <v>140</v>
      </c>
    </row>
    <row r="895" s="13" customFormat="1">
      <c r="A895" s="13"/>
      <c r="B895" s="229"/>
      <c r="C895" s="230"/>
      <c r="D895" s="231" t="s">
        <v>150</v>
      </c>
      <c r="E895" s="232" t="s">
        <v>1</v>
      </c>
      <c r="F895" s="233" t="s">
        <v>221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150</v>
      </c>
      <c r="AU895" s="239" t="s">
        <v>148</v>
      </c>
      <c r="AV895" s="13" t="s">
        <v>81</v>
      </c>
      <c r="AW895" s="13" t="s">
        <v>30</v>
      </c>
      <c r="AX895" s="13" t="s">
        <v>73</v>
      </c>
      <c r="AY895" s="239" t="s">
        <v>140</v>
      </c>
    </row>
    <row r="896" s="14" customFormat="1">
      <c r="A896" s="14"/>
      <c r="B896" s="240"/>
      <c r="C896" s="241"/>
      <c r="D896" s="231" t="s">
        <v>150</v>
      </c>
      <c r="E896" s="242" t="s">
        <v>1</v>
      </c>
      <c r="F896" s="243" t="s">
        <v>1148</v>
      </c>
      <c r="G896" s="241"/>
      <c r="H896" s="244">
        <v>0.73199999999999998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150</v>
      </c>
      <c r="AU896" s="250" t="s">
        <v>148</v>
      </c>
      <c r="AV896" s="14" t="s">
        <v>148</v>
      </c>
      <c r="AW896" s="14" t="s">
        <v>30</v>
      </c>
      <c r="AX896" s="14" t="s">
        <v>73</v>
      </c>
      <c r="AY896" s="250" t="s">
        <v>140</v>
      </c>
    </row>
    <row r="897" s="15" customFormat="1">
      <c r="A897" s="15"/>
      <c r="B897" s="262"/>
      <c r="C897" s="263"/>
      <c r="D897" s="231" t="s">
        <v>150</v>
      </c>
      <c r="E897" s="264" t="s">
        <v>1</v>
      </c>
      <c r="F897" s="265" t="s">
        <v>188</v>
      </c>
      <c r="G897" s="263"/>
      <c r="H897" s="266">
        <v>4.532</v>
      </c>
      <c r="I897" s="267"/>
      <c r="J897" s="263"/>
      <c r="K897" s="263"/>
      <c r="L897" s="268"/>
      <c r="M897" s="269"/>
      <c r="N897" s="270"/>
      <c r="O897" s="270"/>
      <c r="P897" s="270"/>
      <c r="Q897" s="270"/>
      <c r="R897" s="270"/>
      <c r="S897" s="270"/>
      <c r="T897" s="271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72" t="s">
        <v>150</v>
      </c>
      <c r="AU897" s="272" t="s">
        <v>148</v>
      </c>
      <c r="AV897" s="15" t="s">
        <v>147</v>
      </c>
      <c r="AW897" s="15" t="s">
        <v>30</v>
      </c>
      <c r="AX897" s="15" t="s">
        <v>81</v>
      </c>
      <c r="AY897" s="272" t="s">
        <v>140</v>
      </c>
    </row>
    <row r="898" s="2" customFormat="1" ht="16.5" customHeight="1">
      <c r="A898" s="38"/>
      <c r="B898" s="39"/>
      <c r="C898" s="215" t="s">
        <v>1158</v>
      </c>
      <c r="D898" s="215" t="s">
        <v>143</v>
      </c>
      <c r="E898" s="216" t="s">
        <v>1159</v>
      </c>
      <c r="F898" s="217" t="s">
        <v>1160</v>
      </c>
      <c r="G898" s="218" t="s">
        <v>146</v>
      </c>
      <c r="H898" s="219">
        <v>5.2999999999999998</v>
      </c>
      <c r="I898" s="220"/>
      <c r="J898" s="221">
        <f>ROUND(I898*H898,2)</f>
        <v>0</v>
      </c>
      <c r="K898" s="222"/>
      <c r="L898" s="44"/>
      <c r="M898" s="223" t="s">
        <v>1</v>
      </c>
      <c r="N898" s="224" t="s">
        <v>39</v>
      </c>
      <c r="O898" s="91"/>
      <c r="P898" s="225">
        <f>O898*H898</f>
        <v>0</v>
      </c>
      <c r="Q898" s="225">
        <v>0</v>
      </c>
      <c r="R898" s="225">
        <f>Q898*H898</f>
        <v>0</v>
      </c>
      <c r="S898" s="225">
        <v>0</v>
      </c>
      <c r="T898" s="226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27" t="s">
        <v>266</v>
      </c>
      <c r="AT898" s="227" t="s">
        <v>143</v>
      </c>
      <c r="AU898" s="227" t="s">
        <v>148</v>
      </c>
      <c r="AY898" s="17" t="s">
        <v>140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17" t="s">
        <v>148</v>
      </c>
      <c r="BK898" s="228">
        <f>ROUND(I898*H898,2)</f>
        <v>0</v>
      </c>
      <c r="BL898" s="17" t="s">
        <v>266</v>
      </c>
      <c r="BM898" s="227" t="s">
        <v>1161</v>
      </c>
    </row>
    <row r="899" s="13" customFormat="1">
      <c r="A899" s="13"/>
      <c r="B899" s="229"/>
      <c r="C899" s="230"/>
      <c r="D899" s="231" t="s">
        <v>150</v>
      </c>
      <c r="E899" s="232" t="s">
        <v>1</v>
      </c>
      <c r="F899" s="233" t="s">
        <v>219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150</v>
      </c>
      <c r="AU899" s="239" t="s">
        <v>148</v>
      </c>
      <c r="AV899" s="13" t="s">
        <v>81</v>
      </c>
      <c r="AW899" s="13" t="s">
        <v>30</v>
      </c>
      <c r="AX899" s="13" t="s">
        <v>73</v>
      </c>
      <c r="AY899" s="239" t="s">
        <v>140</v>
      </c>
    </row>
    <row r="900" s="14" customFormat="1">
      <c r="A900" s="14"/>
      <c r="B900" s="240"/>
      <c r="C900" s="241"/>
      <c r="D900" s="231" t="s">
        <v>150</v>
      </c>
      <c r="E900" s="242" t="s">
        <v>1</v>
      </c>
      <c r="F900" s="243" t="s">
        <v>1144</v>
      </c>
      <c r="G900" s="241"/>
      <c r="H900" s="244">
        <v>0.40000000000000002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150</v>
      </c>
      <c r="AU900" s="250" t="s">
        <v>148</v>
      </c>
      <c r="AV900" s="14" t="s">
        <v>148</v>
      </c>
      <c r="AW900" s="14" t="s">
        <v>30</v>
      </c>
      <c r="AX900" s="14" t="s">
        <v>73</v>
      </c>
      <c r="AY900" s="250" t="s">
        <v>140</v>
      </c>
    </row>
    <row r="901" s="13" customFormat="1">
      <c r="A901" s="13"/>
      <c r="B901" s="229"/>
      <c r="C901" s="230"/>
      <c r="D901" s="231" t="s">
        <v>150</v>
      </c>
      <c r="E901" s="232" t="s">
        <v>1</v>
      </c>
      <c r="F901" s="233" t="s">
        <v>1145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150</v>
      </c>
      <c r="AU901" s="239" t="s">
        <v>148</v>
      </c>
      <c r="AV901" s="13" t="s">
        <v>81</v>
      </c>
      <c r="AW901" s="13" t="s">
        <v>30</v>
      </c>
      <c r="AX901" s="13" t="s">
        <v>73</v>
      </c>
      <c r="AY901" s="239" t="s">
        <v>140</v>
      </c>
    </row>
    <row r="902" s="14" customFormat="1">
      <c r="A902" s="14"/>
      <c r="B902" s="240"/>
      <c r="C902" s="241"/>
      <c r="D902" s="231" t="s">
        <v>150</v>
      </c>
      <c r="E902" s="242" t="s">
        <v>1</v>
      </c>
      <c r="F902" s="243" t="s">
        <v>1146</v>
      </c>
      <c r="G902" s="241"/>
      <c r="H902" s="244">
        <v>1.6000000000000001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150</v>
      </c>
      <c r="AU902" s="250" t="s">
        <v>148</v>
      </c>
      <c r="AV902" s="14" t="s">
        <v>148</v>
      </c>
      <c r="AW902" s="14" t="s">
        <v>30</v>
      </c>
      <c r="AX902" s="14" t="s">
        <v>73</v>
      </c>
      <c r="AY902" s="250" t="s">
        <v>140</v>
      </c>
    </row>
    <row r="903" s="13" customFormat="1">
      <c r="A903" s="13"/>
      <c r="B903" s="229"/>
      <c r="C903" s="230"/>
      <c r="D903" s="231" t="s">
        <v>150</v>
      </c>
      <c r="E903" s="232" t="s">
        <v>1</v>
      </c>
      <c r="F903" s="233" t="s">
        <v>223</v>
      </c>
      <c r="G903" s="230"/>
      <c r="H903" s="232" t="s">
        <v>1</v>
      </c>
      <c r="I903" s="234"/>
      <c r="J903" s="230"/>
      <c r="K903" s="230"/>
      <c r="L903" s="235"/>
      <c r="M903" s="236"/>
      <c r="N903" s="237"/>
      <c r="O903" s="237"/>
      <c r="P903" s="237"/>
      <c r="Q903" s="237"/>
      <c r="R903" s="237"/>
      <c r="S903" s="237"/>
      <c r="T903" s="23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9" t="s">
        <v>150</v>
      </c>
      <c r="AU903" s="239" t="s">
        <v>148</v>
      </c>
      <c r="AV903" s="13" t="s">
        <v>81</v>
      </c>
      <c r="AW903" s="13" t="s">
        <v>30</v>
      </c>
      <c r="AX903" s="13" t="s">
        <v>73</v>
      </c>
      <c r="AY903" s="239" t="s">
        <v>140</v>
      </c>
    </row>
    <row r="904" s="14" customFormat="1">
      <c r="A904" s="14"/>
      <c r="B904" s="240"/>
      <c r="C904" s="241"/>
      <c r="D904" s="231" t="s">
        <v>150</v>
      </c>
      <c r="E904" s="242" t="s">
        <v>1</v>
      </c>
      <c r="F904" s="243" t="s">
        <v>1147</v>
      </c>
      <c r="G904" s="241"/>
      <c r="H904" s="244">
        <v>1.8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150</v>
      </c>
      <c r="AU904" s="250" t="s">
        <v>148</v>
      </c>
      <c r="AV904" s="14" t="s">
        <v>148</v>
      </c>
      <c r="AW904" s="14" t="s">
        <v>30</v>
      </c>
      <c r="AX904" s="14" t="s">
        <v>73</v>
      </c>
      <c r="AY904" s="250" t="s">
        <v>140</v>
      </c>
    </row>
    <row r="905" s="13" customFormat="1">
      <c r="A905" s="13"/>
      <c r="B905" s="229"/>
      <c r="C905" s="230"/>
      <c r="D905" s="231" t="s">
        <v>150</v>
      </c>
      <c r="E905" s="232" t="s">
        <v>1</v>
      </c>
      <c r="F905" s="233" t="s">
        <v>682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150</v>
      </c>
      <c r="AU905" s="239" t="s">
        <v>148</v>
      </c>
      <c r="AV905" s="13" t="s">
        <v>81</v>
      </c>
      <c r="AW905" s="13" t="s">
        <v>30</v>
      </c>
      <c r="AX905" s="13" t="s">
        <v>73</v>
      </c>
      <c r="AY905" s="239" t="s">
        <v>140</v>
      </c>
    </row>
    <row r="906" s="14" customFormat="1">
      <c r="A906" s="14"/>
      <c r="B906" s="240"/>
      <c r="C906" s="241"/>
      <c r="D906" s="231" t="s">
        <v>150</v>
      </c>
      <c r="E906" s="242" t="s">
        <v>1</v>
      </c>
      <c r="F906" s="243" t="s">
        <v>1162</v>
      </c>
      <c r="G906" s="241"/>
      <c r="H906" s="244">
        <v>0.59999999999999998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150</v>
      </c>
      <c r="AU906" s="250" t="s">
        <v>148</v>
      </c>
      <c r="AV906" s="14" t="s">
        <v>148</v>
      </c>
      <c r="AW906" s="14" t="s">
        <v>30</v>
      </c>
      <c r="AX906" s="14" t="s">
        <v>73</v>
      </c>
      <c r="AY906" s="250" t="s">
        <v>140</v>
      </c>
    </row>
    <row r="907" s="13" customFormat="1">
      <c r="A907" s="13"/>
      <c r="B907" s="229"/>
      <c r="C907" s="230"/>
      <c r="D907" s="231" t="s">
        <v>150</v>
      </c>
      <c r="E907" s="232" t="s">
        <v>1</v>
      </c>
      <c r="F907" s="233" t="s">
        <v>221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150</v>
      </c>
      <c r="AU907" s="239" t="s">
        <v>148</v>
      </c>
      <c r="AV907" s="13" t="s">
        <v>81</v>
      </c>
      <c r="AW907" s="13" t="s">
        <v>30</v>
      </c>
      <c r="AX907" s="13" t="s">
        <v>73</v>
      </c>
      <c r="AY907" s="239" t="s">
        <v>140</v>
      </c>
    </row>
    <row r="908" s="14" customFormat="1">
      <c r="A908" s="14"/>
      <c r="B908" s="240"/>
      <c r="C908" s="241"/>
      <c r="D908" s="231" t="s">
        <v>150</v>
      </c>
      <c r="E908" s="242" t="s">
        <v>1</v>
      </c>
      <c r="F908" s="243" t="s">
        <v>1163</v>
      </c>
      <c r="G908" s="241"/>
      <c r="H908" s="244">
        <v>0.90000000000000002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150</v>
      </c>
      <c r="AU908" s="250" t="s">
        <v>148</v>
      </c>
      <c r="AV908" s="14" t="s">
        <v>148</v>
      </c>
      <c r="AW908" s="14" t="s">
        <v>30</v>
      </c>
      <c r="AX908" s="14" t="s">
        <v>73</v>
      </c>
      <c r="AY908" s="250" t="s">
        <v>140</v>
      </c>
    </row>
    <row r="909" s="15" customFormat="1">
      <c r="A909" s="15"/>
      <c r="B909" s="262"/>
      <c r="C909" s="263"/>
      <c r="D909" s="231" t="s">
        <v>150</v>
      </c>
      <c r="E909" s="264" t="s">
        <v>1</v>
      </c>
      <c r="F909" s="265" t="s">
        <v>188</v>
      </c>
      <c r="G909" s="263"/>
      <c r="H909" s="266">
        <v>5.2999999999999998</v>
      </c>
      <c r="I909" s="267"/>
      <c r="J909" s="263"/>
      <c r="K909" s="263"/>
      <c r="L909" s="268"/>
      <c r="M909" s="269"/>
      <c r="N909" s="270"/>
      <c r="O909" s="270"/>
      <c r="P909" s="270"/>
      <c r="Q909" s="270"/>
      <c r="R909" s="270"/>
      <c r="S909" s="270"/>
      <c r="T909" s="271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72" t="s">
        <v>150</v>
      </c>
      <c r="AU909" s="272" t="s">
        <v>148</v>
      </c>
      <c r="AV909" s="15" t="s">
        <v>147</v>
      </c>
      <c r="AW909" s="15" t="s">
        <v>30</v>
      </c>
      <c r="AX909" s="15" t="s">
        <v>81</v>
      </c>
      <c r="AY909" s="272" t="s">
        <v>140</v>
      </c>
    </row>
    <row r="910" s="2" customFormat="1" ht="16.5" customHeight="1">
      <c r="A910" s="38"/>
      <c r="B910" s="39"/>
      <c r="C910" s="215" t="s">
        <v>1164</v>
      </c>
      <c r="D910" s="215" t="s">
        <v>143</v>
      </c>
      <c r="E910" s="216" t="s">
        <v>1165</v>
      </c>
      <c r="F910" s="217" t="s">
        <v>1166</v>
      </c>
      <c r="G910" s="218" t="s">
        <v>173</v>
      </c>
      <c r="H910" s="219">
        <v>1</v>
      </c>
      <c r="I910" s="220"/>
      <c r="J910" s="221">
        <f>ROUND(I910*H910,2)</f>
        <v>0</v>
      </c>
      <c r="K910" s="222"/>
      <c r="L910" s="44"/>
      <c r="M910" s="223" t="s">
        <v>1</v>
      </c>
      <c r="N910" s="224" t="s">
        <v>39</v>
      </c>
      <c r="O910" s="91"/>
      <c r="P910" s="225">
        <f>O910*H910</f>
        <v>0</v>
      </c>
      <c r="Q910" s="225">
        <v>0</v>
      </c>
      <c r="R910" s="225">
        <f>Q910*H910</f>
        <v>0</v>
      </c>
      <c r="S910" s="225">
        <v>0</v>
      </c>
      <c r="T910" s="226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7" t="s">
        <v>266</v>
      </c>
      <c r="AT910" s="227" t="s">
        <v>143</v>
      </c>
      <c r="AU910" s="227" t="s">
        <v>148</v>
      </c>
      <c r="AY910" s="17" t="s">
        <v>140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7" t="s">
        <v>148</v>
      </c>
      <c r="BK910" s="228">
        <f>ROUND(I910*H910,2)</f>
        <v>0</v>
      </c>
      <c r="BL910" s="17" t="s">
        <v>266</v>
      </c>
      <c r="BM910" s="227" t="s">
        <v>1167</v>
      </c>
    </row>
    <row r="911" s="14" customFormat="1">
      <c r="A911" s="14"/>
      <c r="B911" s="240"/>
      <c r="C911" s="241"/>
      <c r="D911" s="231" t="s">
        <v>150</v>
      </c>
      <c r="E911" s="242" t="s">
        <v>1</v>
      </c>
      <c r="F911" s="243" t="s">
        <v>81</v>
      </c>
      <c r="G911" s="241"/>
      <c r="H911" s="244">
        <v>1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150</v>
      </c>
      <c r="AU911" s="250" t="s">
        <v>148</v>
      </c>
      <c r="AV911" s="14" t="s">
        <v>148</v>
      </c>
      <c r="AW911" s="14" t="s">
        <v>30</v>
      </c>
      <c r="AX911" s="14" t="s">
        <v>81</v>
      </c>
      <c r="AY911" s="250" t="s">
        <v>140</v>
      </c>
    </row>
    <row r="912" s="2" customFormat="1" ht="16.5" customHeight="1">
      <c r="A912" s="38"/>
      <c r="B912" s="39"/>
      <c r="C912" s="251" t="s">
        <v>1168</v>
      </c>
      <c r="D912" s="251" t="s">
        <v>159</v>
      </c>
      <c r="E912" s="252" t="s">
        <v>1169</v>
      </c>
      <c r="F912" s="253" t="s">
        <v>1170</v>
      </c>
      <c r="G912" s="254" t="s">
        <v>173</v>
      </c>
      <c r="H912" s="255">
        <v>1</v>
      </c>
      <c r="I912" s="256"/>
      <c r="J912" s="257">
        <f>ROUND(I912*H912,2)</f>
        <v>0</v>
      </c>
      <c r="K912" s="258"/>
      <c r="L912" s="259"/>
      <c r="M912" s="260" t="s">
        <v>1</v>
      </c>
      <c r="N912" s="261" t="s">
        <v>39</v>
      </c>
      <c r="O912" s="91"/>
      <c r="P912" s="225">
        <f>O912*H912</f>
        <v>0</v>
      </c>
      <c r="Q912" s="225">
        <v>0.00040000000000000002</v>
      </c>
      <c r="R912" s="225">
        <f>Q912*H912</f>
        <v>0.00040000000000000002</v>
      </c>
      <c r="S912" s="225">
        <v>0</v>
      </c>
      <c r="T912" s="226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27" t="s">
        <v>367</v>
      </c>
      <c r="AT912" s="227" t="s">
        <v>159</v>
      </c>
      <c r="AU912" s="227" t="s">
        <v>148</v>
      </c>
      <c r="AY912" s="17" t="s">
        <v>140</v>
      </c>
      <c r="BE912" s="228">
        <f>IF(N912="základní",J912,0)</f>
        <v>0</v>
      </c>
      <c r="BF912" s="228">
        <f>IF(N912="snížená",J912,0)</f>
        <v>0</v>
      </c>
      <c r="BG912" s="228">
        <f>IF(N912="zákl. přenesená",J912,0)</f>
        <v>0</v>
      </c>
      <c r="BH912" s="228">
        <f>IF(N912="sníž. přenesená",J912,0)</f>
        <v>0</v>
      </c>
      <c r="BI912" s="228">
        <f>IF(N912="nulová",J912,0)</f>
        <v>0</v>
      </c>
      <c r="BJ912" s="17" t="s">
        <v>148</v>
      </c>
      <c r="BK912" s="228">
        <f>ROUND(I912*H912,2)</f>
        <v>0</v>
      </c>
      <c r="BL912" s="17" t="s">
        <v>266</v>
      </c>
      <c r="BM912" s="227" t="s">
        <v>1171</v>
      </c>
    </row>
    <row r="913" s="14" customFormat="1">
      <c r="A913" s="14"/>
      <c r="B913" s="240"/>
      <c r="C913" s="241"/>
      <c r="D913" s="231" t="s">
        <v>150</v>
      </c>
      <c r="E913" s="242" t="s">
        <v>1</v>
      </c>
      <c r="F913" s="243" t="s">
        <v>81</v>
      </c>
      <c r="G913" s="241"/>
      <c r="H913" s="244">
        <v>1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150</v>
      </c>
      <c r="AU913" s="250" t="s">
        <v>148</v>
      </c>
      <c r="AV913" s="14" t="s">
        <v>148</v>
      </c>
      <c r="AW913" s="14" t="s">
        <v>30</v>
      </c>
      <c r="AX913" s="14" t="s">
        <v>81</v>
      </c>
      <c r="AY913" s="250" t="s">
        <v>140</v>
      </c>
    </row>
    <row r="914" s="2" customFormat="1" ht="24.15" customHeight="1">
      <c r="A914" s="38"/>
      <c r="B914" s="39"/>
      <c r="C914" s="215" t="s">
        <v>1172</v>
      </c>
      <c r="D914" s="215" t="s">
        <v>143</v>
      </c>
      <c r="E914" s="216" t="s">
        <v>1173</v>
      </c>
      <c r="F914" s="217" t="s">
        <v>1174</v>
      </c>
      <c r="G914" s="218" t="s">
        <v>155</v>
      </c>
      <c r="H914" s="219">
        <v>0.13700000000000001</v>
      </c>
      <c r="I914" s="220"/>
      <c r="J914" s="221">
        <f>ROUND(I914*H914,2)</f>
        <v>0</v>
      </c>
      <c r="K914" s="222"/>
      <c r="L914" s="44"/>
      <c r="M914" s="223" t="s">
        <v>1</v>
      </c>
      <c r="N914" s="224" t="s">
        <v>39</v>
      </c>
      <c r="O914" s="91"/>
      <c r="P914" s="225">
        <f>O914*H914</f>
        <v>0</v>
      </c>
      <c r="Q914" s="225">
        <v>0</v>
      </c>
      <c r="R914" s="225">
        <f>Q914*H914</f>
        <v>0</v>
      </c>
      <c r="S914" s="225">
        <v>0</v>
      </c>
      <c r="T914" s="226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266</v>
      </c>
      <c r="AT914" s="227" t="s">
        <v>143</v>
      </c>
      <c r="AU914" s="227" t="s">
        <v>148</v>
      </c>
      <c r="AY914" s="17" t="s">
        <v>140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148</v>
      </c>
      <c r="BK914" s="228">
        <f>ROUND(I914*H914,2)</f>
        <v>0</v>
      </c>
      <c r="BL914" s="17" t="s">
        <v>266</v>
      </c>
      <c r="BM914" s="227" t="s">
        <v>1175</v>
      </c>
    </row>
    <row r="915" s="2" customFormat="1" ht="24.15" customHeight="1">
      <c r="A915" s="38"/>
      <c r="B915" s="39"/>
      <c r="C915" s="215" t="s">
        <v>1176</v>
      </c>
      <c r="D915" s="215" t="s">
        <v>143</v>
      </c>
      <c r="E915" s="216" t="s">
        <v>1177</v>
      </c>
      <c r="F915" s="217" t="s">
        <v>1178</v>
      </c>
      <c r="G915" s="218" t="s">
        <v>155</v>
      </c>
      <c r="H915" s="219">
        <v>0.13700000000000001</v>
      </c>
      <c r="I915" s="220"/>
      <c r="J915" s="221">
        <f>ROUND(I915*H915,2)</f>
        <v>0</v>
      </c>
      <c r="K915" s="222"/>
      <c r="L915" s="44"/>
      <c r="M915" s="223" t="s">
        <v>1</v>
      </c>
      <c r="N915" s="224" t="s">
        <v>39</v>
      </c>
      <c r="O915" s="91"/>
      <c r="P915" s="225">
        <f>O915*H915</f>
        <v>0</v>
      </c>
      <c r="Q915" s="225">
        <v>0</v>
      </c>
      <c r="R915" s="225">
        <f>Q915*H915</f>
        <v>0</v>
      </c>
      <c r="S915" s="225">
        <v>0</v>
      </c>
      <c r="T915" s="226">
        <f>S915*H915</f>
        <v>0</v>
      </c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R915" s="227" t="s">
        <v>266</v>
      </c>
      <c r="AT915" s="227" t="s">
        <v>143</v>
      </c>
      <c r="AU915" s="227" t="s">
        <v>148</v>
      </c>
      <c r="AY915" s="17" t="s">
        <v>140</v>
      </c>
      <c r="BE915" s="228">
        <f>IF(N915="základní",J915,0)</f>
        <v>0</v>
      </c>
      <c r="BF915" s="228">
        <f>IF(N915="snížená",J915,0)</f>
        <v>0</v>
      </c>
      <c r="BG915" s="228">
        <f>IF(N915="zákl. přenesená",J915,0)</f>
        <v>0</v>
      </c>
      <c r="BH915" s="228">
        <f>IF(N915="sníž. přenesená",J915,0)</f>
        <v>0</v>
      </c>
      <c r="BI915" s="228">
        <f>IF(N915="nulová",J915,0)</f>
        <v>0</v>
      </c>
      <c r="BJ915" s="17" t="s">
        <v>148</v>
      </c>
      <c r="BK915" s="228">
        <f>ROUND(I915*H915,2)</f>
        <v>0</v>
      </c>
      <c r="BL915" s="17" t="s">
        <v>266</v>
      </c>
      <c r="BM915" s="227" t="s">
        <v>1179</v>
      </c>
    </row>
    <row r="916" s="2" customFormat="1" ht="24.15" customHeight="1">
      <c r="A916" s="38"/>
      <c r="B916" s="39"/>
      <c r="C916" s="215" t="s">
        <v>1180</v>
      </c>
      <c r="D916" s="215" t="s">
        <v>143</v>
      </c>
      <c r="E916" s="216" t="s">
        <v>1181</v>
      </c>
      <c r="F916" s="217" t="s">
        <v>1182</v>
      </c>
      <c r="G916" s="218" t="s">
        <v>155</v>
      </c>
      <c r="H916" s="219">
        <v>0.13700000000000001</v>
      </c>
      <c r="I916" s="220"/>
      <c r="J916" s="221">
        <f>ROUND(I916*H916,2)</f>
        <v>0</v>
      </c>
      <c r="K916" s="222"/>
      <c r="L916" s="44"/>
      <c r="M916" s="223" t="s">
        <v>1</v>
      </c>
      <c r="N916" s="224" t="s">
        <v>39</v>
      </c>
      <c r="O916" s="91"/>
      <c r="P916" s="225">
        <f>O916*H916</f>
        <v>0</v>
      </c>
      <c r="Q916" s="225">
        <v>0</v>
      </c>
      <c r="R916" s="225">
        <f>Q916*H916</f>
        <v>0</v>
      </c>
      <c r="S916" s="225">
        <v>0</v>
      </c>
      <c r="T916" s="226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27" t="s">
        <v>266</v>
      </c>
      <c r="AT916" s="227" t="s">
        <v>143</v>
      </c>
      <c r="AU916" s="227" t="s">
        <v>148</v>
      </c>
      <c r="AY916" s="17" t="s">
        <v>140</v>
      </c>
      <c r="BE916" s="228">
        <f>IF(N916="základní",J916,0)</f>
        <v>0</v>
      </c>
      <c r="BF916" s="228">
        <f>IF(N916="snížená",J916,0)</f>
        <v>0</v>
      </c>
      <c r="BG916" s="228">
        <f>IF(N916="zákl. přenesená",J916,0)</f>
        <v>0</v>
      </c>
      <c r="BH916" s="228">
        <f>IF(N916="sníž. přenesená",J916,0)</f>
        <v>0</v>
      </c>
      <c r="BI916" s="228">
        <f>IF(N916="nulová",J916,0)</f>
        <v>0</v>
      </c>
      <c r="BJ916" s="17" t="s">
        <v>148</v>
      </c>
      <c r="BK916" s="228">
        <f>ROUND(I916*H916,2)</f>
        <v>0</v>
      </c>
      <c r="BL916" s="17" t="s">
        <v>266</v>
      </c>
      <c r="BM916" s="227" t="s">
        <v>1183</v>
      </c>
    </row>
    <row r="917" s="12" customFormat="1" ht="22.8" customHeight="1">
      <c r="A917" s="12"/>
      <c r="B917" s="199"/>
      <c r="C917" s="200"/>
      <c r="D917" s="201" t="s">
        <v>72</v>
      </c>
      <c r="E917" s="213" t="s">
        <v>1184</v>
      </c>
      <c r="F917" s="213" t="s">
        <v>1185</v>
      </c>
      <c r="G917" s="200"/>
      <c r="H917" s="200"/>
      <c r="I917" s="203"/>
      <c r="J917" s="214">
        <f>BK917</f>
        <v>0</v>
      </c>
      <c r="K917" s="200"/>
      <c r="L917" s="205"/>
      <c r="M917" s="206"/>
      <c r="N917" s="207"/>
      <c r="O917" s="207"/>
      <c r="P917" s="208">
        <f>SUM(P918:P1216)</f>
        <v>0</v>
      </c>
      <c r="Q917" s="207"/>
      <c r="R917" s="208">
        <f>SUM(R918:R1216)</f>
        <v>0.026982000000000003</v>
      </c>
      <c r="S917" s="207"/>
      <c r="T917" s="209">
        <f>SUM(T918:T1216)</f>
        <v>0.032930000000000001</v>
      </c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R917" s="210" t="s">
        <v>148</v>
      </c>
      <c r="AT917" s="211" t="s">
        <v>72</v>
      </c>
      <c r="AU917" s="211" t="s">
        <v>81</v>
      </c>
      <c r="AY917" s="210" t="s">
        <v>140</v>
      </c>
      <c r="BK917" s="212">
        <f>SUM(BK918:BK1216)</f>
        <v>0</v>
      </c>
    </row>
    <row r="918" s="2" customFormat="1" ht="16.5" customHeight="1">
      <c r="A918" s="38"/>
      <c r="B918" s="39"/>
      <c r="C918" s="215" t="s">
        <v>1186</v>
      </c>
      <c r="D918" s="215" t="s">
        <v>143</v>
      </c>
      <c r="E918" s="216" t="s">
        <v>1187</v>
      </c>
      <c r="F918" s="217" t="s">
        <v>1188</v>
      </c>
      <c r="G918" s="218" t="s">
        <v>835</v>
      </c>
      <c r="H918" s="219">
        <v>1</v>
      </c>
      <c r="I918" s="220"/>
      <c r="J918" s="221">
        <f>ROUND(I918*H918,2)</f>
        <v>0</v>
      </c>
      <c r="K918" s="222"/>
      <c r="L918" s="44"/>
      <c r="M918" s="223" t="s">
        <v>1</v>
      </c>
      <c r="N918" s="224" t="s">
        <v>39</v>
      </c>
      <c r="O918" s="91"/>
      <c r="P918" s="225">
        <f>O918*H918</f>
        <v>0</v>
      </c>
      <c r="Q918" s="225">
        <v>0</v>
      </c>
      <c r="R918" s="225">
        <f>Q918*H918</f>
        <v>0</v>
      </c>
      <c r="S918" s="225">
        <v>0</v>
      </c>
      <c r="T918" s="226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227" t="s">
        <v>266</v>
      </c>
      <c r="AT918" s="227" t="s">
        <v>143</v>
      </c>
      <c r="AU918" s="227" t="s">
        <v>148</v>
      </c>
      <c r="AY918" s="17" t="s">
        <v>140</v>
      </c>
      <c r="BE918" s="228">
        <f>IF(N918="základní",J918,0)</f>
        <v>0</v>
      </c>
      <c r="BF918" s="228">
        <f>IF(N918="snížená",J918,0)</f>
        <v>0</v>
      </c>
      <c r="BG918" s="228">
        <f>IF(N918="zákl. přenesená",J918,0)</f>
        <v>0</v>
      </c>
      <c r="BH918" s="228">
        <f>IF(N918="sníž. přenesená",J918,0)</f>
        <v>0</v>
      </c>
      <c r="BI918" s="228">
        <f>IF(N918="nulová",J918,0)</f>
        <v>0</v>
      </c>
      <c r="BJ918" s="17" t="s">
        <v>148</v>
      </c>
      <c r="BK918" s="228">
        <f>ROUND(I918*H918,2)</f>
        <v>0</v>
      </c>
      <c r="BL918" s="17" t="s">
        <v>266</v>
      </c>
      <c r="BM918" s="227" t="s">
        <v>1189</v>
      </c>
    </row>
    <row r="919" s="14" customFormat="1">
      <c r="A919" s="14"/>
      <c r="B919" s="240"/>
      <c r="C919" s="241"/>
      <c r="D919" s="231" t="s">
        <v>150</v>
      </c>
      <c r="E919" s="242" t="s">
        <v>1</v>
      </c>
      <c r="F919" s="243" t="s">
        <v>81</v>
      </c>
      <c r="G919" s="241"/>
      <c r="H919" s="244">
        <v>1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0" t="s">
        <v>150</v>
      </c>
      <c r="AU919" s="250" t="s">
        <v>148</v>
      </c>
      <c r="AV919" s="14" t="s">
        <v>148</v>
      </c>
      <c r="AW919" s="14" t="s">
        <v>30</v>
      </c>
      <c r="AX919" s="14" t="s">
        <v>81</v>
      </c>
      <c r="AY919" s="250" t="s">
        <v>140</v>
      </c>
    </row>
    <row r="920" s="2" customFormat="1" ht="16.5" customHeight="1">
      <c r="A920" s="38"/>
      <c r="B920" s="39"/>
      <c r="C920" s="215" t="s">
        <v>1190</v>
      </c>
      <c r="D920" s="215" t="s">
        <v>143</v>
      </c>
      <c r="E920" s="216" t="s">
        <v>1191</v>
      </c>
      <c r="F920" s="217" t="s">
        <v>1192</v>
      </c>
      <c r="G920" s="218" t="s">
        <v>835</v>
      </c>
      <c r="H920" s="219">
        <v>1</v>
      </c>
      <c r="I920" s="220"/>
      <c r="J920" s="221">
        <f>ROUND(I920*H920,2)</f>
        <v>0</v>
      </c>
      <c r="K920" s="222"/>
      <c r="L920" s="44"/>
      <c r="M920" s="223" t="s">
        <v>1</v>
      </c>
      <c r="N920" s="224" t="s">
        <v>39</v>
      </c>
      <c r="O920" s="91"/>
      <c r="P920" s="225">
        <f>O920*H920</f>
        <v>0</v>
      </c>
      <c r="Q920" s="225">
        <v>0</v>
      </c>
      <c r="R920" s="225">
        <f>Q920*H920</f>
        <v>0</v>
      </c>
      <c r="S920" s="225">
        <v>0</v>
      </c>
      <c r="T920" s="226">
        <f>S920*H920</f>
        <v>0</v>
      </c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R920" s="227" t="s">
        <v>266</v>
      </c>
      <c r="AT920" s="227" t="s">
        <v>143</v>
      </c>
      <c r="AU920" s="227" t="s">
        <v>148</v>
      </c>
      <c r="AY920" s="17" t="s">
        <v>140</v>
      </c>
      <c r="BE920" s="228">
        <f>IF(N920="základní",J920,0)</f>
        <v>0</v>
      </c>
      <c r="BF920" s="228">
        <f>IF(N920="snížená",J920,0)</f>
        <v>0</v>
      </c>
      <c r="BG920" s="228">
        <f>IF(N920="zákl. přenesená",J920,0)</f>
        <v>0</v>
      </c>
      <c r="BH920" s="228">
        <f>IF(N920="sníž. přenesená",J920,0)</f>
        <v>0</v>
      </c>
      <c r="BI920" s="228">
        <f>IF(N920="nulová",J920,0)</f>
        <v>0</v>
      </c>
      <c r="BJ920" s="17" t="s">
        <v>148</v>
      </c>
      <c r="BK920" s="228">
        <f>ROUND(I920*H920,2)</f>
        <v>0</v>
      </c>
      <c r="BL920" s="17" t="s">
        <v>266</v>
      </c>
      <c r="BM920" s="227" t="s">
        <v>1193</v>
      </c>
    </row>
    <row r="921" s="14" customFormat="1">
      <c r="A921" s="14"/>
      <c r="B921" s="240"/>
      <c r="C921" s="241"/>
      <c r="D921" s="231" t="s">
        <v>150</v>
      </c>
      <c r="E921" s="242" t="s">
        <v>1</v>
      </c>
      <c r="F921" s="243" t="s">
        <v>81</v>
      </c>
      <c r="G921" s="241"/>
      <c r="H921" s="244">
        <v>1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0" t="s">
        <v>150</v>
      </c>
      <c r="AU921" s="250" t="s">
        <v>148</v>
      </c>
      <c r="AV921" s="14" t="s">
        <v>148</v>
      </c>
      <c r="AW921" s="14" t="s">
        <v>30</v>
      </c>
      <c r="AX921" s="14" t="s">
        <v>81</v>
      </c>
      <c r="AY921" s="250" t="s">
        <v>140</v>
      </c>
    </row>
    <row r="922" s="2" customFormat="1" ht="16.5" customHeight="1">
      <c r="A922" s="38"/>
      <c r="B922" s="39"/>
      <c r="C922" s="215" t="s">
        <v>1194</v>
      </c>
      <c r="D922" s="215" t="s">
        <v>143</v>
      </c>
      <c r="E922" s="216" t="s">
        <v>1195</v>
      </c>
      <c r="F922" s="217" t="s">
        <v>1196</v>
      </c>
      <c r="G922" s="218" t="s">
        <v>173</v>
      </c>
      <c r="H922" s="219">
        <v>22</v>
      </c>
      <c r="I922" s="220"/>
      <c r="J922" s="221">
        <f>ROUND(I922*H922,2)</f>
        <v>0</v>
      </c>
      <c r="K922" s="222"/>
      <c r="L922" s="44"/>
      <c r="M922" s="223" t="s">
        <v>1</v>
      </c>
      <c r="N922" s="224" t="s">
        <v>39</v>
      </c>
      <c r="O922" s="91"/>
      <c r="P922" s="225">
        <f>O922*H922</f>
        <v>0</v>
      </c>
      <c r="Q922" s="225">
        <v>0</v>
      </c>
      <c r="R922" s="225">
        <f>Q922*H922</f>
        <v>0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266</v>
      </c>
      <c r="AT922" s="227" t="s">
        <v>143</v>
      </c>
      <c r="AU922" s="227" t="s">
        <v>148</v>
      </c>
      <c r="AY922" s="17" t="s">
        <v>140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148</v>
      </c>
      <c r="BK922" s="228">
        <f>ROUND(I922*H922,2)</f>
        <v>0</v>
      </c>
      <c r="BL922" s="17" t="s">
        <v>266</v>
      </c>
      <c r="BM922" s="227" t="s">
        <v>1197</v>
      </c>
    </row>
    <row r="923" s="14" customFormat="1">
      <c r="A923" s="14"/>
      <c r="B923" s="240"/>
      <c r="C923" s="241"/>
      <c r="D923" s="231" t="s">
        <v>150</v>
      </c>
      <c r="E923" s="242" t="s">
        <v>1</v>
      </c>
      <c r="F923" s="243" t="s">
        <v>312</v>
      </c>
      <c r="G923" s="241"/>
      <c r="H923" s="244">
        <v>22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0" t="s">
        <v>150</v>
      </c>
      <c r="AU923" s="250" t="s">
        <v>148</v>
      </c>
      <c r="AV923" s="14" t="s">
        <v>148</v>
      </c>
      <c r="AW923" s="14" t="s">
        <v>30</v>
      </c>
      <c r="AX923" s="14" t="s">
        <v>81</v>
      </c>
      <c r="AY923" s="250" t="s">
        <v>140</v>
      </c>
    </row>
    <row r="924" s="2" customFormat="1" ht="24.15" customHeight="1">
      <c r="A924" s="38"/>
      <c r="B924" s="39"/>
      <c r="C924" s="251" t="s">
        <v>1198</v>
      </c>
      <c r="D924" s="251" t="s">
        <v>159</v>
      </c>
      <c r="E924" s="252" t="s">
        <v>1199</v>
      </c>
      <c r="F924" s="253" t="s">
        <v>1200</v>
      </c>
      <c r="G924" s="254" t="s">
        <v>173</v>
      </c>
      <c r="H924" s="255">
        <v>22</v>
      </c>
      <c r="I924" s="256"/>
      <c r="J924" s="257">
        <f>ROUND(I924*H924,2)</f>
        <v>0</v>
      </c>
      <c r="K924" s="258"/>
      <c r="L924" s="259"/>
      <c r="M924" s="260" t="s">
        <v>1</v>
      </c>
      <c r="N924" s="261" t="s">
        <v>39</v>
      </c>
      <c r="O924" s="91"/>
      <c r="P924" s="225">
        <f>O924*H924</f>
        <v>0</v>
      </c>
      <c r="Q924" s="225">
        <v>9.0000000000000006E-05</v>
      </c>
      <c r="R924" s="225">
        <f>Q924*H924</f>
        <v>0.00198</v>
      </c>
      <c r="S924" s="225">
        <v>0</v>
      </c>
      <c r="T924" s="226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27" t="s">
        <v>367</v>
      </c>
      <c r="AT924" s="227" t="s">
        <v>159</v>
      </c>
      <c r="AU924" s="227" t="s">
        <v>148</v>
      </c>
      <c r="AY924" s="17" t="s">
        <v>140</v>
      </c>
      <c r="BE924" s="228">
        <f>IF(N924="základní",J924,0)</f>
        <v>0</v>
      </c>
      <c r="BF924" s="228">
        <f>IF(N924="snížená",J924,0)</f>
        <v>0</v>
      </c>
      <c r="BG924" s="228">
        <f>IF(N924="zákl. přenesená",J924,0)</f>
        <v>0</v>
      </c>
      <c r="BH924" s="228">
        <f>IF(N924="sníž. přenesená",J924,0)</f>
        <v>0</v>
      </c>
      <c r="BI924" s="228">
        <f>IF(N924="nulová",J924,0)</f>
        <v>0</v>
      </c>
      <c r="BJ924" s="17" t="s">
        <v>148</v>
      </c>
      <c r="BK924" s="228">
        <f>ROUND(I924*H924,2)</f>
        <v>0</v>
      </c>
      <c r="BL924" s="17" t="s">
        <v>266</v>
      </c>
      <c r="BM924" s="227" t="s">
        <v>1201</v>
      </c>
    </row>
    <row r="925" s="14" customFormat="1">
      <c r="A925" s="14"/>
      <c r="B925" s="240"/>
      <c r="C925" s="241"/>
      <c r="D925" s="231" t="s">
        <v>150</v>
      </c>
      <c r="E925" s="242" t="s">
        <v>1</v>
      </c>
      <c r="F925" s="243" t="s">
        <v>312</v>
      </c>
      <c r="G925" s="241"/>
      <c r="H925" s="244">
        <v>22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0" t="s">
        <v>150</v>
      </c>
      <c r="AU925" s="250" t="s">
        <v>148</v>
      </c>
      <c r="AV925" s="14" t="s">
        <v>148</v>
      </c>
      <c r="AW925" s="14" t="s">
        <v>30</v>
      </c>
      <c r="AX925" s="14" t="s">
        <v>81</v>
      </c>
      <c r="AY925" s="250" t="s">
        <v>140</v>
      </c>
    </row>
    <row r="926" s="2" customFormat="1" ht="21.75" customHeight="1">
      <c r="A926" s="38"/>
      <c r="B926" s="39"/>
      <c r="C926" s="215" t="s">
        <v>1202</v>
      </c>
      <c r="D926" s="215" t="s">
        <v>143</v>
      </c>
      <c r="E926" s="216" t="s">
        <v>1203</v>
      </c>
      <c r="F926" s="217" t="s">
        <v>1204</v>
      </c>
      <c r="G926" s="218" t="s">
        <v>173</v>
      </c>
      <c r="H926" s="219">
        <v>29</v>
      </c>
      <c r="I926" s="220"/>
      <c r="J926" s="221">
        <f>ROUND(I926*H926,2)</f>
        <v>0</v>
      </c>
      <c r="K926" s="222"/>
      <c r="L926" s="44"/>
      <c r="M926" s="223" t="s">
        <v>1</v>
      </c>
      <c r="N926" s="224" t="s">
        <v>39</v>
      </c>
      <c r="O926" s="91"/>
      <c r="P926" s="225">
        <f>O926*H926</f>
        <v>0</v>
      </c>
      <c r="Q926" s="225">
        <v>0</v>
      </c>
      <c r="R926" s="225">
        <f>Q926*H926</f>
        <v>0</v>
      </c>
      <c r="S926" s="225">
        <v>0</v>
      </c>
      <c r="T926" s="226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27" t="s">
        <v>266</v>
      </c>
      <c r="AT926" s="227" t="s">
        <v>143</v>
      </c>
      <c r="AU926" s="227" t="s">
        <v>148</v>
      </c>
      <c r="AY926" s="17" t="s">
        <v>140</v>
      </c>
      <c r="BE926" s="228">
        <f>IF(N926="základní",J926,0)</f>
        <v>0</v>
      </c>
      <c r="BF926" s="228">
        <f>IF(N926="snížená",J926,0)</f>
        <v>0</v>
      </c>
      <c r="BG926" s="228">
        <f>IF(N926="zákl. přenesená",J926,0)</f>
        <v>0</v>
      </c>
      <c r="BH926" s="228">
        <f>IF(N926="sníž. přenesená",J926,0)</f>
        <v>0</v>
      </c>
      <c r="BI926" s="228">
        <f>IF(N926="nulová",J926,0)</f>
        <v>0</v>
      </c>
      <c r="BJ926" s="17" t="s">
        <v>148</v>
      </c>
      <c r="BK926" s="228">
        <f>ROUND(I926*H926,2)</f>
        <v>0</v>
      </c>
      <c r="BL926" s="17" t="s">
        <v>266</v>
      </c>
      <c r="BM926" s="227" t="s">
        <v>1205</v>
      </c>
    </row>
    <row r="927" s="14" customFormat="1">
      <c r="A927" s="14"/>
      <c r="B927" s="240"/>
      <c r="C927" s="241"/>
      <c r="D927" s="231" t="s">
        <v>150</v>
      </c>
      <c r="E927" s="242" t="s">
        <v>1</v>
      </c>
      <c r="F927" s="243" t="s">
        <v>349</v>
      </c>
      <c r="G927" s="241"/>
      <c r="H927" s="244">
        <v>29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150</v>
      </c>
      <c r="AU927" s="250" t="s">
        <v>148</v>
      </c>
      <c r="AV927" s="14" t="s">
        <v>148</v>
      </c>
      <c r="AW927" s="14" t="s">
        <v>30</v>
      </c>
      <c r="AX927" s="14" t="s">
        <v>81</v>
      </c>
      <c r="AY927" s="250" t="s">
        <v>140</v>
      </c>
    </row>
    <row r="928" s="2" customFormat="1" ht="16.5" customHeight="1">
      <c r="A928" s="38"/>
      <c r="B928" s="39"/>
      <c r="C928" s="251" t="s">
        <v>1206</v>
      </c>
      <c r="D928" s="251" t="s">
        <v>159</v>
      </c>
      <c r="E928" s="252" t="s">
        <v>1207</v>
      </c>
      <c r="F928" s="253" t="s">
        <v>1208</v>
      </c>
      <c r="G928" s="254" t="s">
        <v>173</v>
      </c>
      <c r="H928" s="255">
        <v>29</v>
      </c>
      <c r="I928" s="256"/>
      <c r="J928" s="257">
        <f>ROUND(I928*H928,2)</f>
        <v>0</v>
      </c>
      <c r="K928" s="258"/>
      <c r="L928" s="259"/>
      <c r="M928" s="260" t="s">
        <v>1</v>
      </c>
      <c r="N928" s="261" t="s">
        <v>39</v>
      </c>
      <c r="O928" s="91"/>
      <c r="P928" s="225">
        <f>O928*H928</f>
        <v>0</v>
      </c>
      <c r="Q928" s="225">
        <v>2.0000000000000002E-05</v>
      </c>
      <c r="R928" s="225">
        <f>Q928*H928</f>
        <v>0.00058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367</v>
      </c>
      <c r="AT928" s="227" t="s">
        <v>159</v>
      </c>
      <c r="AU928" s="227" t="s">
        <v>148</v>
      </c>
      <c r="AY928" s="17" t="s">
        <v>140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148</v>
      </c>
      <c r="BK928" s="228">
        <f>ROUND(I928*H928,2)</f>
        <v>0</v>
      </c>
      <c r="BL928" s="17" t="s">
        <v>266</v>
      </c>
      <c r="BM928" s="227" t="s">
        <v>1209</v>
      </c>
    </row>
    <row r="929" s="14" customFormat="1">
      <c r="A929" s="14"/>
      <c r="B929" s="240"/>
      <c r="C929" s="241"/>
      <c r="D929" s="231" t="s">
        <v>150</v>
      </c>
      <c r="E929" s="242" t="s">
        <v>1</v>
      </c>
      <c r="F929" s="243" t="s">
        <v>349</v>
      </c>
      <c r="G929" s="241"/>
      <c r="H929" s="244">
        <v>29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150</v>
      </c>
      <c r="AU929" s="250" t="s">
        <v>148</v>
      </c>
      <c r="AV929" s="14" t="s">
        <v>148</v>
      </c>
      <c r="AW929" s="14" t="s">
        <v>30</v>
      </c>
      <c r="AX929" s="14" t="s">
        <v>81</v>
      </c>
      <c r="AY929" s="250" t="s">
        <v>140</v>
      </c>
    </row>
    <row r="930" s="2" customFormat="1" ht="24.15" customHeight="1">
      <c r="A930" s="38"/>
      <c r="B930" s="39"/>
      <c r="C930" s="215" t="s">
        <v>1210</v>
      </c>
      <c r="D930" s="215" t="s">
        <v>143</v>
      </c>
      <c r="E930" s="216" t="s">
        <v>1211</v>
      </c>
      <c r="F930" s="217" t="s">
        <v>1212</v>
      </c>
      <c r="G930" s="218" t="s">
        <v>197</v>
      </c>
      <c r="H930" s="219">
        <v>246</v>
      </c>
      <c r="I930" s="220"/>
      <c r="J930" s="221">
        <f>ROUND(I930*H930,2)</f>
        <v>0</v>
      </c>
      <c r="K930" s="222"/>
      <c r="L930" s="44"/>
      <c r="M930" s="223" t="s">
        <v>1</v>
      </c>
      <c r="N930" s="224" t="s">
        <v>39</v>
      </c>
      <c r="O930" s="91"/>
      <c r="P930" s="225">
        <f>O930*H930</f>
        <v>0</v>
      </c>
      <c r="Q930" s="225">
        <v>0</v>
      </c>
      <c r="R930" s="225">
        <f>Q930*H930</f>
        <v>0</v>
      </c>
      <c r="S930" s="225">
        <v>0</v>
      </c>
      <c r="T930" s="226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27" t="s">
        <v>266</v>
      </c>
      <c r="AT930" s="227" t="s">
        <v>143</v>
      </c>
      <c r="AU930" s="227" t="s">
        <v>148</v>
      </c>
      <c r="AY930" s="17" t="s">
        <v>140</v>
      </c>
      <c r="BE930" s="228">
        <f>IF(N930="základní",J930,0)</f>
        <v>0</v>
      </c>
      <c r="BF930" s="228">
        <f>IF(N930="snížená",J930,0)</f>
        <v>0</v>
      </c>
      <c r="BG930" s="228">
        <f>IF(N930="zákl. přenesená",J930,0)</f>
        <v>0</v>
      </c>
      <c r="BH930" s="228">
        <f>IF(N930="sníž. přenesená",J930,0)</f>
        <v>0</v>
      </c>
      <c r="BI930" s="228">
        <f>IF(N930="nulová",J930,0)</f>
        <v>0</v>
      </c>
      <c r="BJ930" s="17" t="s">
        <v>148</v>
      </c>
      <c r="BK930" s="228">
        <f>ROUND(I930*H930,2)</f>
        <v>0</v>
      </c>
      <c r="BL930" s="17" t="s">
        <v>266</v>
      </c>
      <c r="BM930" s="227" t="s">
        <v>1213</v>
      </c>
    </row>
    <row r="931" s="14" customFormat="1">
      <c r="A931" s="14"/>
      <c r="B931" s="240"/>
      <c r="C931" s="241"/>
      <c r="D931" s="231" t="s">
        <v>150</v>
      </c>
      <c r="E931" s="242" t="s">
        <v>1</v>
      </c>
      <c r="F931" s="243" t="s">
        <v>1214</v>
      </c>
      <c r="G931" s="241"/>
      <c r="H931" s="244">
        <v>246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150</v>
      </c>
      <c r="AU931" s="250" t="s">
        <v>148</v>
      </c>
      <c r="AV931" s="14" t="s">
        <v>148</v>
      </c>
      <c r="AW931" s="14" t="s">
        <v>30</v>
      </c>
      <c r="AX931" s="14" t="s">
        <v>81</v>
      </c>
      <c r="AY931" s="250" t="s">
        <v>140</v>
      </c>
    </row>
    <row r="932" s="2" customFormat="1" ht="24.15" customHeight="1">
      <c r="A932" s="38"/>
      <c r="B932" s="39"/>
      <c r="C932" s="251" t="s">
        <v>1215</v>
      </c>
      <c r="D932" s="251" t="s">
        <v>159</v>
      </c>
      <c r="E932" s="252" t="s">
        <v>1216</v>
      </c>
      <c r="F932" s="253" t="s">
        <v>1217</v>
      </c>
      <c r="G932" s="254" t="s">
        <v>197</v>
      </c>
      <c r="H932" s="255">
        <v>118.8</v>
      </c>
      <c r="I932" s="256"/>
      <c r="J932" s="257">
        <f>ROUND(I932*H932,2)</f>
        <v>0</v>
      </c>
      <c r="K932" s="258"/>
      <c r="L932" s="259"/>
      <c r="M932" s="260" t="s">
        <v>1</v>
      </c>
      <c r="N932" s="261" t="s">
        <v>39</v>
      </c>
      <c r="O932" s="91"/>
      <c r="P932" s="225">
        <f>O932*H932</f>
        <v>0</v>
      </c>
      <c r="Q932" s="225">
        <v>1.0000000000000001E-05</v>
      </c>
      <c r="R932" s="225">
        <f>Q932*H932</f>
        <v>0.001188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367</v>
      </c>
      <c r="AT932" s="227" t="s">
        <v>159</v>
      </c>
      <c r="AU932" s="227" t="s">
        <v>148</v>
      </c>
      <c r="AY932" s="17" t="s">
        <v>140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148</v>
      </c>
      <c r="BK932" s="228">
        <f>ROUND(I932*H932,2)</f>
        <v>0</v>
      </c>
      <c r="BL932" s="17" t="s">
        <v>266</v>
      </c>
      <c r="BM932" s="227" t="s">
        <v>1218</v>
      </c>
    </row>
    <row r="933" s="13" customFormat="1">
      <c r="A933" s="13"/>
      <c r="B933" s="229"/>
      <c r="C933" s="230"/>
      <c r="D933" s="231" t="s">
        <v>150</v>
      </c>
      <c r="E933" s="232" t="s">
        <v>1</v>
      </c>
      <c r="F933" s="233" t="s">
        <v>1219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150</v>
      </c>
      <c r="AU933" s="239" t="s">
        <v>148</v>
      </c>
      <c r="AV933" s="13" t="s">
        <v>81</v>
      </c>
      <c r="AW933" s="13" t="s">
        <v>30</v>
      </c>
      <c r="AX933" s="13" t="s">
        <v>73</v>
      </c>
      <c r="AY933" s="239" t="s">
        <v>140</v>
      </c>
    </row>
    <row r="934" s="13" customFormat="1">
      <c r="A934" s="13"/>
      <c r="B934" s="229"/>
      <c r="C934" s="230"/>
      <c r="D934" s="231" t="s">
        <v>150</v>
      </c>
      <c r="E934" s="232" t="s">
        <v>1</v>
      </c>
      <c r="F934" s="233" t="s">
        <v>1220</v>
      </c>
      <c r="G934" s="230"/>
      <c r="H934" s="232" t="s">
        <v>1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9" t="s">
        <v>150</v>
      </c>
      <c r="AU934" s="239" t="s">
        <v>148</v>
      </c>
      <c r="AV934" s="13" t="s">
        <v>81</v>
      </c>
      <c r="AW934" s="13" t="s">
        <v>30</v>
      </c>
      <c r="AX934" s="13" t="s">
        <v>73</v>
      </c>
      <c r="AY934" s="239" t="s">
        <v>140</v>
      </c>
    </row>
    <row r="935" s="13" customFormat="1">
      <c r="A935" s="13"/>
      <c r="B935" s="229"/>
      <c r="C935" s="230"/>
      <c r="D935" s="231" t="s">
        <v>150</v>
      </c>
      <c r="E935" s="232" t="s">
        <v>1</v>
      </c>
      <c r="F935" s="233" t="s">
        <v>215</v>
      </c>
      <c r="G935" s="230"/>
      <c r="H935" s="232" t="s">
        <v>1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150</v>
      </c>
      <c r="AU935" s="239" t="s">
        <v>148</v>
      </c>
      <c r="AV935" s="13" t="s">
        <v>81</v>
      </c>
      <c r="AW935" s="13" t="s">
        <v>30</v>
      </c>
      <c r="AX935" s="13" t="s">
        <v>73</v>
      </c>
      <c r="AY935" s="239" t="s">
        <v>140</v>
      </c>
    </row>
    <row r="936" s="14" customFormat="1">
      <c r="A936" s="14"/>
      <c r="B936" s="240"/>
      <c r="C936" s="241"/>
      <c r="D936" s="231" t="s">
        <v>150</v>
      </c>
      <c r="E936" s="242" t="s">
        <v>1</v>
      </c>
      <c r="F936" s="243" t="s">
        <v>277</v>
      </c>
      <c r="G936" s="241"/>
      <c r="H936" s="244">
        <v>18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150</v>
      </c>
      <c r="AU936" s="250" t="s">
        <v>148</v>
      </c>
      <c r="AV936" s="14" t="s">
        <v>148</v>
      </c>
      <c r="AW936" s="14" t="s">
        <v>30</v>
      </c>
      <c r="AX936" s="14" t="s">
        <v>73</v>
      </c>
      <c r="AY936" s="250" t="s">
        <v>140</v>
      </c>
    </row>
    <row r="937" s="13" customFormat="1">
      <c r="A937" s="13"/>
      <c r="B937" s="229"/>
      <c r="C937" s="230"/>
      <c r="D937" s="231" t="s">
        <v>150</v>
      </c>
      <c r="E937" s="232" t="s">
        <v>1</v>
      </c>
      <c r="F937" s="233" t="s">
        <v>259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150</v>
      </c>
      <c r="AU937" s="239" t="s">
        <v>148</v>
      </c>
      <c r="AV937" s="13" t="s">
        <v>81</v>
      </c>
      <c r="AW937" s="13" t="s">
        <v>30</v>
      </c>
      <c r="AX937" s="13" t="s">
        <v>73</v>
      </c>
      <c r="AY937" s="239" t="s">
        <v>140</v>
      </c>
    </row>
    <row r="938" s="14" customFormat="1">
      <c r="A938" s="14"/>
      <c r="B938" s="240"/>
      <c r="C938" s="241"/>
      <c r="D938" s="231" t="s">
        <v>150</v>
      </c>
      <c r="E938" s="242" t="s">
        <v>1</v>
      </c>
      <c r="F938" s="243" t="s">
        <v>381</v>
      </c>
      <c r="G938" s="241"/>
      <c r="H938" s="244">
        <v>35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150</v>
      </c>
      <c r="AU938" s="250" t="s">
        <v>148</v>
      </c>
      <c r="AV938" s="14" t="s">
        <v>148</v>
      </c>
      <c r="AW938" s="14" t="s">
        <v>30</v>
      </c>
      <c r="AX938" s="14" t="s">
        <v>73</v>
      </c>
      <c r="AY938" s="250" t="s">
        <v>140</v>
      </c>
    </row>
    <row r="939" s="13" customFormat="1">
      <c r="A939" s="13"/>
      <c r="B939" s="229"/>
      <c r="C939" s="230"/>
      <c r="D939" s="231" t="s">
        <v>150</v>
      </c>
      <c r="E939" s="232" t="s">
        <v>1</v>
      </c>
      <c r="F939" s="233" t="s">
        <v>1221</v>
      </c>
      <c r="G939" s="230"/>
      <c r="H939" s="232" t="s">
        <v>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150</v>
      </c>
      <c r="AU939" s="239" t="s">
        <v>148</v>
      </c>
      <c r="AV939" s="13" t="s">
        <v>81</v>
      </c>
      <c r="AW939" s="13" t="s">
        <v>30</v>
      </c>
      <c r="AX939" s="13" t="s">
        <v>73</v>
      </c>
      <c r="AY939" s="239" t="s">
        <v>140</v>
      </c>
    </row>
    <row r="940" s="13" customFormat="1">
      <c r="A940" s="13"/>
      <c r="B940" s="229"/>
      <c r="C940" s="230"/>
      <c r="D940" s="231" t="s">
        <v>150</v>
      </c>
      <c r="E940" s="232" t="s">
        <v>1</v>
      </c>
      <c r="F940" s="233" t="s">
        <v>225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150</v>
      </c>
      <c r="AU940" s="239" t="s">
        <v>148</v>
      </c>
      <c r="AV940" s="13" t="s">
        <v>81</v>
      </c>
      <c r="AW940" s="13" t="s">
        <v>30</v>
      </c>
      <c r="AX940" s="13" t="s">
        <v>73</v>
      </c>
      <c r="AY940" s="239" t="s">
        <v>140</v>
      </c>
    </row>
    <row r="941" s="14" customFormat="1">
      <c r="A941" s="14"/>
      <c r="B941" s="240"/>
      <c r="C941" s="241"/>
      <c r="D941" s="231" t="s">
        <v>150</v>
      </c>
      <c r="E941" s="242" t="s">
        <v>1</v>
      </c>
      <c r="F941" s="243" t="s">
        <v>266</v>
      </c>
      <c r="G941" s="241"/>
      <c r="H941" s="244">
        <v>16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150</v>
      </c>
      <c r="AU941" s="250" t="s">
        <v>148</v>
      </c>
      <c r="AV941" s="14" t="s">
        <v>148</v>
      </c>
      <c r="AW941" s="14" t="s">
        <v>30</v>
      </c>
      <c r="AX941" s="14" t="s">
        <v>73</v>
      </c>
      <c r="AY941" s="250" t="s">
        <v>140</v>
      </c>
    </row>
    <row r="942" s="13" customFormat="1">
      <c r="A942" s="13"/>
      <c r="B942" s="229"/>
      <c r="C942" s="230"/>
      <c r="D942" s="231" t="s">
        <v>150</v>
      </c>
      <c r="E942" s="232" t="s">
        <v>1</v>
      </c>
      <c r="F942" s="233" t="s">
        <v>496</v>
      </c>
      <c r="G942" s="230"/>
      <c r="H942" s="232" t="s">
        <v>1</v>
      </c>
      <c r="I942" s="234"/>
      <c r="J942" s="230"/>
      <c r="K942" s="230"/>
      <c r="L942" s="235"/>
      <c r="M942" s="236"/>
      <c r="N942" s="237"/>
      <c r="O942" s="237"/>
      <c r="P942" s="237"/>
      <c r="Q942" s="237"/>
      <c r="R942" s="237"/>
      <c r="S942" s="237"/>
      <c r="T942" s="23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9" t="s">
        <v>150</v>
      </c>
      <c r="AU942" s="239" t="s">
        <v>148</v>
      </c>
      <c r="AV942" s="13" t="s">
        <v>81</v>
      </c>
      <c r="AW942" s="13" t="s">
        <v>30</v>
      </c>
      <c r="AX942" s="13" t="s">
        <v>73</v>
      </c>
      <c r="AY942" s="239" t="s">
        <v>140</v>
      </c>
    </row>
    <row r="943" s="14" customFormat="1">
      <c r="A943" s="14"/>
      <c r="B943" s="240"/>
      <c r="C943" s="241"/>
      <c r="D943" s="231" t="s">
        <v>150</v>
      </c>
      <c r="E943" s="242" t="s">
        <v>1</v>
      </c>
      <c r="F943" s="243" t="s">
        <v>251</v>
      </c>
      <c r="G943" s="241"/>
      <c r="H943" s="244">
        <v>15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150</v>
      </c>
      <c r="AU943" s="250" t="s">
        <v>148</v>
      </c>
      <c r="AV943" s="14" t="s">
        <v>148</v>
      </c>
      <c r="AW943" s="14" t="s">
        <v>30</v>
      </c>
      <c r="AX943" s="14" t="s">
        <v>73</v>
      </c>
      <c r="AY943" s="250" t="s">
        <v>140</v>
      </c>
    </row>
    <row r="944" s="13" customFormat="1">
      <c r="A944" s="13"/>
      <c r="B944" s="229"/>
      <c r="C944" s="230"/>
      <c r="D944" s="231" t="s">
        <v>150</v>
      </c>
      <c r="E944" s="232" t="s">
        <v>1</v>
      </c>
      <c r="F944" s="233" t="s">
        <v>1222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150</v>
      </c>
      <c r="AU944" s="239" t="s">
        <v>148</v>
      </c>
      <c r="AV944" s="13" t="s">
        <v>81</v>
      </c>
      <c r="AW944" s="13" t="s">
        <v>30</v>
      </c>
      <c r="AX944" s="13" t="s">
        <v>73</v>
      </c>
      <c r="AY944" s="239" t="s">
        <v>140</v>
      </c>
    </row>
    <row r="945" s="14" customFormat="1">
      <c r="A945" s="14"/>
      <c r="B945" s="240"/>
      <c r="C945" s="241"/>
      <c r="D945" s="231" t="s">
        <v>150</v>
      </c>
      <c r="E945" s="242" t="s">
        <v>1</v>
      </c>
      <c r="F945" s="243" t="s">
        <v>189</v>
      </c>
      <c r="G945" s="241"/>
      <c r="H945" s="244">
        <v>7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150</v>
      </c>
      <c r="AU945" s="250" t="s">
        <v>148</v>
      </c>
      <c r="AV945" s="14" t="s">
        <v>148</v>
      </c>
      <c r="AW945" s="14" t="s">
        <v>30</v>
      </c>
      <c r="AX945" s="14" t="s">
        <v>73</v>
      </c>
      <c r="AY945" s="250" t="s">
        <v>140</v>
      </c>
    </row>
    <row r="946" s="13" customFormat="1">
      <c r="A946" s="13"/>
      <c r="B946" s="229"/>
      <c r="C946" s="230"/>
      <c r="D946" s="231" t="s">
        <v>150</v>
      </c>
      <c r="E946" s="232" t="s">
        <v>1</v>
      </c>
      <c r="F946" s="233" t="s">
        <v>217</v>
      </c>
      <c r="G946" s="230"/>
      <c r="H946" s="232" t="s">
        <v>1</v>
      </c>
      <c r="I946" s="234"/>
      <c r="J946" s="230"/>
      <c r="K946" s="230"/>
      <c r="L946" s="235"/>
      <c r="M946" s="236"/>
      <c r="N946" s="237"/>
      <c r="O946" s="237"/>
      <c r="P946" s="237"/>
      <c r="Q946" s="237"/>
      <c r="R946" s="237"/>
      <c r="S946" s="237"/>
      <c r="T946" s="23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9" t="s">
        <v>150</v>
      </c>
      <c r="AU946" s="239" t="s">
        <v>148</v>
      </c>
      <c r="AV946" s="13" t="s">
        <v>81</v>
      </c>
      <c r="AW946" s="13" t="s">
        <v>30</v>
      </c>
      <c r="AX946" s="13" t="s">
        <v>73</v>
      </c>
      <c r="AY946" s="239" t="s">
        <v>140</v>
      </c>
    </row>
    <row r="947" s="14" customFormat="1">
      <c r="A947" s="14"/>
      <c r="B947" s="240"/>
      <c r="C947" s="241"/>
      <c r="D947" s="231" t="s">
        <v>150</v>
      </c>
      <c r="E947" s="242" t="s">
        <v>1</v>
      </c>
      <c r="F947" s="243" t="s">
        <v>162</v>
      </c>
      <c r="G947" s="241"/>
      <c r="H947" s="244">
        <v>8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150</v>
      </c>
      <c r="AU947" s="250" t="s">
        <v>148</v>
      </c>
      <c r="AV947" s="14" t="s">
        <v>148</v>
      </c>
      <c r="AW947" s="14" t="s">
        <v>30</v>
      </c>
      <c r="AX947" s="14" t="s">
        <v>73</v>
      </c>
      <c r="AY947" s="250" t="s">
        <v>140</v>
      </c>
    </row>
    <row r="948" s="15" customFormat="1">
      <c r="A948" s="15"/>
      <c r="B948" s="262"/>
      <c r="C948" s="263"/>
      <c r="D948" s="231" t="s">
        <v>150</v>
      </c>
      <c r="E948" s="264" t="s">
        <v>1</v>
      </c>
      <c r="F948" s="265" t="s">
        <v>188</v>
      </c>
      <c r="G948" s="263"/>
      <c r="H948" s="266">
        <v>99</v>
      </c>
      <c r="I948" s="267"/>
      <c r="J948" s="263"/>
      <c r="K948" s="263"/>
      <c r="L948" s="268"/>
      <c r="M948" s="269"/>
      <c r="N948" s="270"/>
      <c r="O948" s="270"/>
      <c r="P948" s="270"/>
      <c r="Q948" s="270"/>
      <c r="R948" s="270"/>
      <c r="S948" s="270"/>
      <c r="T948" s="271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72" t="s">
        <v>150</v>
      </c>
      <c r="AU948" s="272" t="s">
        <v>148</v>
      </c>
      <c r="AV948" s="15" t="s">
        <v>147</v>
      </c>
      <c r="AW948" s="15" t="s">
        <v>30</v>
      </c>
      <c r="AX948" s="15" t="s">
        <v>81</v>
      </c>
      <c r="AY948" s="272" t="s">
        <v>140</v>
      </c>
    </row>
    <row r="949" s="14" customFormat="1">
      <c r="A949" s="14"/>
      <c r="B949" s="240"/>
      <c r="C949" s="241"/>
      <c r="D949" s="231" t="s">
        <v>150</v>
      </c>
      <c r="E949" s="241"/>
      <c r="F949" s="243" t="s">
        <v>1223</v>
      </c>
      <c r="G949" s="241"/>
      <c r="H949" s="244">
        <v>118.8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150</v>
      </c>
      <c r="AU949" s="250" t="s">
        <v>148</v>
      </c>
      <c r="AV949" s="14" t="s">
        <v>148</v>
      </c>
      <c r="AW949" s="14" t="s">
        <v>4</v>
      </c>
      <c r="AX949" s="14" t="s">
        <v>81</v>
      </c>
      <c r="AY949" s="250" t="s">
        <v>140</v>
      </c>
    </row>
    <row r="950" s="2" customFormat="1" ht="24.15" customHeight="1">
      <c r="A950" s="38"/>
      <c r="B950" s="39"/>
      <c r="C950" s="251" t="s">
        <v>1224</v>
      </c>
      <c r="D950" s="251" t="s">
        <v>159</v>
      </c>
      <c r="E950" s="252" t="s">
        <v>1225</v>
      </c>
      <c r="F950" s="253" t="s">
        <v>1226</v>
      </c>
      <c r="G950" s="254" t="s">
        <v>197</v>
      </c>
      <c r="H950" s="255">
        <v>176.40000000000001</v>
      </c>
      <c r="I950" s="256"/>
      <c r="J950" s="257">
        <f>ROUND(I950*H950,2)</f>
        <v>0</v>
      </c>
      <c r="K950" s="258"/>
      <c r="L950" s="259"/>
      <c r="M950" s="260" t="s">
        <v>1</v>
      </c>
      <c r="N950" s="261" t="s">
        <v>39</v>
      </c>
      <c r="O950" s="91"/>
      <c r="P950" s="225">
        <f>O950*H950</f>
        <v>0</v>
      </c>
      <c r="Q950" s="225">
        <v>1.0000000000000001E-05</v>
      </c>
      <c r="R950" s="225">
        <f>Q950*H950</f>
        <v>0.0017640000000000002</v>
      </c>
      <c r="S950" s="225">
        <v>0</v>
      </c>
      <c r="T950" s="226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27" t="s">
        <v>367</v>
      </c>
      <c r="AT950" s="227" t="s">
        <v>159</v>
      </c>
      <c r="AU950" s="227" t="s">
        <v>148</v>
      </c>
      <c r="AY950" s="17" t="s">
        <v>140</v>
      </c>
      <c r="BE950" s="228">
        <f>IF(N950="základní",J950,0)</f>
        <v>0</v>
      </c>
      <c r="BF950" s="228">
        <f>IF(N950="snížená",J950,0)</f>
        <v>0</v>
      </c>
      <c r="BG950" s="228">
        <f>IF(N950="zákl. přenesená",J950,0)</f>
        <v>0</v>
      </c>
      <c r="BH950" s="228">
        <f>IF(N950="sníž. přenesená",J950,0)</f>
        <v>0</v>
      </c>
      <c r="BI950" s="228">
        <f>IF(N950="nulová",J950,0)</f>
        <v>0</v>
      </c>
      <c r="BJ950" s="17" t="s">
        <v>148</v>
      </c>
      <c r="BK950" s="228">
        <f>ROUND(I950*H950,2)</f>
        <v>0</v>
      </c>
      <c r="BL950" s="17" t="s">
        <v>266</v>
      </c>
      <c r="BM950" s="227" t="s">
        <v>1227</v>
      </c>
    </row>
    <row r="951" s="13" customFormat="1">
      <c r="A951" s="13"/>
      <c r="B951" s="229"/>
      <c r="C951" s="230"/>
      <c r="D951" s="231" t="s">
        <v>150</v>
      </c>
      <c r="E951" s="232" t="s">
        <v>1</v>
      </c>
      <c r="F951" s="233" t="s">
        <v>1228</v>
      </c>
      <c r="G951" s="230"/>
      <c r="H951" s="232" t="s">
        <v>1</v>
      </c>
      <c r="I951" s="234"/>
      <c r="J951" s="230"/>
      <c r="K951" s="230"/>
      <c r="L951" s="235"/>
      <c r="M951" s="236"/>
      <c r="N951" s="237"/>
      <c r="O951" s="237"/>
      <c r="P951" s="237"/>
      <c r="Q951" s="237"/>
      <c r="R951" s="237"/>
      <c r="S951" s="237"/>
      <c r="T951" s="23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9" t="s">
        <v>150</v>
      </c>
      <c r="AU951" s="239" t="s">
        <v>148</v>
      </c>
      <c r="AV951" s="13" t="s">
        <v>81</v>
      </c>
      <c r="AW951" s="13" t="s">
        <v>30</v>
      </c>
      <c r="AX951" s="13" t="s">
        <v>73</v>
      </c>
      <c r="AY951" s="239" t="s">
        <v>140</v>
      </c>
    </row>
    <row r="952" s="13" customFormat="1">
      <c r="A952" s="13"/>
      <c r="B952" s="229"/>
      <c r="C952" s="230"/>
      <c r="D952" s="231" t="s">
        <v>150</v>
      </c>
      <c r="E952" s="232" t="s">
        <v>1</v>
      </c>
      <c r="F952" s="233" t="s">
        <v>1229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150</v>
      </c>
      <c r="AU952" s="239" t="s">
        <v>148</v>
      </c>
      <c r="AV952" s="13" t="s">
        <v>81</v>
      </c>
      <c r="AW952" s="13" t="s">
        <v>30</v>
      </c>
      <c r="AX952" s="13" t="s">
        <v>73</v>
      </c>
      <c r="AY952" s="239" t="s">
        <v>140</v>
      </c>
    </row>
    <row r="953" s="14" customFormat="1">
      <c r="A953" s="14"/>
      <c r="B953" s="240"/>
      <c r="C953" s="241"/>
      <c r="D953" s="231" t="s">
        <v>150</v>
      </c>
      <c r="E953" s="242" t="s">
        <v>1</v>
      </c>
      <c r="F953" s="243" t="s">
        <v>251</v>
      </c>
      <c r="G953" s="241"/>
      <c r="H953" s="244">
        <v>15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150</v>
      </c>
      <c r="AU953" s="250" t="s">
        <v>148</v>
      </c>
      <c r="AV953" s="14" t="s">
        <v>148</v>
      </c>
      <c r="AW953" s="14" t="s">
        <v>30</v>
      </c>
      <c r="AX953" s="14" t="s">
        <v>73</v>
      </c>
      <c r="AY953" s="250" t="s">
        <v>140</v>
      </c>
    </row>
    <row r="954" s="13" customFormat="1">
      <c r="A954" s="13"/>
      <c r="B954" s="229"/>
      <c r="C954" s="230"/>
      <c r="D954" s="231" t="s">
        <v>150</v>
      </c>
      <c r="E954" s="232" t="s">
        <v>1</v>
      </c>
      <c r="F954" s="233" t="s">
        <v>1230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150</v>
      </c>
      <c r="AU954" s="239" t="s">
        <v>148</v>
      </c>
      <c r="AV954" s="13" t="s">
        <v>81</v>
      </c>
      <c r="AW954" s="13" t="s">
        <v>30</v>
      </c>
      <c r="AX954" s="13" t="s">
        <v>73</v>
      </c>
      <c r="AY954" s="239" t="s">
        <v>140</v>
      </c>
    </row>
    <row r="955" s="14" customFormat="1">
      <c r="A955" s="14"/>
      <c r="B955" s="240"/>
      <c r="C955" s="241"/>
      <c r="D955" s="231" t="s">
        <v>150</v>
      </c>
      <c r="E955" s="242" t="s">
        <v>1</v>
      </c>
      <c r="F955" s="243" t="s">
        <v>189</v>
      </c>
      <c r="G955" s="241"/>
      <c r="H955" s="244">
        <v>7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150</v>
      </c>
      <c r="AU955" s="250" t="s">
        <v>148</v>
      </c>
      <c r="AV955" s="14" t="s">
        <v>148</v>
      </c>
      <c r="AW955" s="14" t="s">
        <v>30</v>
      </c>
      <c r="AX955" s="14" t="s">
        <v>73</v>
      </c>
      <c r="AY955" s="250" t="s">
        <v>140</v>
      </c>
    </row>
    <row r="956" s="13" customFormat="1">
      <c r="A956" s="13"/>
      <c r="B956" s="229"/>
      <c r="C956" s="230"/>
      <c r="D956" s="231" t="s">
        <v>150</v>
      </c>
      <c r="E956" s="232" t="s">
        <v>1</v>
      </c>
      <c r="F956" s="233" t="s">
        <v>1231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150</v>
      </c>
      <c r="AU956" s="239" t="s">
        <v>148</v>
      </c>
      <c r="AV956" s="13" t="s">
        <v>81</v>
      </c>
      <c r="AW956" s="13" t="s">
        <v>30</v>
      </c>
      <c r="AX956" s="13" t="s">
        <v>73</v>
      </c>
      <c r="AY956" s="239" t="s">
        <v>140</v>
      </c>
    </row>
    <row r="957" s="14" customFormat="1">
      <c r="A957" s="14"/>
      <c r="B957" s="240"/>
      <c r="C957" s="241"/>
      <c r="D957" s="231" t="s">
        <v>150</v>
      </c>
      <c r="E957" s="242" t="s">
        <v>1</v>
      </c>
      <c r="F957" s="243" t="s">
        <v>1232</v>
      </c>
      <c r="G957" s="241"/>
      <c r="H957" s="244">
        <v>28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150</v>
      </c>
      <c r="AU957" s="250" t="s">
        <v>148</v>
      </c>
      <c r="AV957" s="14" t="s">
        <v>148</v>
      </c>
      <c r="AW957" s="14" t="s">
        <v>30</v>
      </c>
      <c r="AX957" s="14" t="s">
        <v>73</v>
      </c>
      <c r="AY957" s="250" t="s">
        <v>140</v>
      </c>
    </row>
    <row r="958" s="13" customFormat="1">
      <c r="A958" s="13"/>
      <c r="B958" s="229"/>
      <c r="C958" s="230"/>
      <c r="D958" s="231" t="s">
        <v>150</v>
      </c>
      <c r="E958" s="232" t="s">
        <v>1</v>
      </c>
      <c r="F958" s="233" t="s">
        <v>1233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150</v>
      </c>
      <c r="AU958" s="239" t="s">
        <v>148</v>
      </c>
      <c r="AV958" s="13" t="s">
        <v>81</v>
      </c>
      <c r="AW958" s="13" t="s">
        <v>30</v>
      </c>
      <c r="AX958" s="13" t="s">
        <v>73</v>
      </c>
      <c r="AY958" s="239" t="s">
        <v>140</v>
      </c>
    </row>
    <row r="959" s="14" customFormat="1">
      <c r="A959" s="14"/>
      <c r="B959" s="240"/>
      <c r="C959" s="241"/>
      <c r="D959" s="231" t="s">
        <v>150</v>
      </c>
      <c r="E959" s="242" t="s">
        <v>1</v>
      </c>
      <c r="F959" s="243" t="s">
        <v>205</v>
      </c>
      <c r="G959" s="241"/>
      <c r="H959" s="244">
        <v>10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150</v>
      </c>
      <c r="AU959" s="250" t="s">
        <v>148</v>
      </c>
      <c r="AV959" s="14" t="s">
        <v>148</v>
      </c>
      <c r="AW959" s="14" t="s">
        <v>30</v>
      </c>
      <c r="AX959" s="14" t="s">
        <v>73</v>
      </c>
      <c r="AY959" s="250" t="s">
        <v>140</v>
      </c>
    </row>
    <row r="960" s="13" customFormat="1">
      <c r="A960" s="13"/>
      <c r="B960" s="229"/>
      <c r="C960" s="230"/>
      <c r="D960" s="231" t="s">
        <v>150</v>
      </c>
      <c r="E960" s="232" t="s">
        <v>1</v>
      </c>
      <c r="F960" s="233" t="s">
        <v>1234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150</v>
      </c>
      <c r="AU960" s="239" t="s">
        <v>148</v>
      </c>
      <c r="AV960" s="13" t="s">
        <v>81</v>
      </c>
      <c r="AW960" s="13" t="s">
        <v>30</v>
      </c>
      <c r="AX960" s="13" t="s">
        <v>73</v>
      </c>
      <c r="AY960" s="239" t="s">
        <v>140</v>
      </c>
    </row>
    <row r="961" s="13" customFormat="1">
      <c r="A961" s="13"/>
      <c r="B961" s="229"/>
      <c r="C961" s="230"/>
      <c r="D961" s="231" t="s">
        <v>150</v>
      </c>
      <c r="E961" s="232" t="s">
        <v>1</v>
      </c>
      <c r="F961" s="233" t="s">
        <v>215</v>
      </c>
      <c r="G961" s="230"/>
      <c r="H961" s="232" t="s">
        <v>1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150</v>
      </c>
      <c r="AU961" s="239" t="s">
        <v>148</v>
      </c>
      <c r="AV961" s="13" t="s">
        <v>81</v>
      </c>
      <c r="AW961" s="13" t="s">
        <v>30</v>
      </c>
      <c r="AX961" s="13" t="s">
        <v>73</v>
      </c>
      <c r="AY961" s="239" t="s">
        <v>140</v>
      </c>
    </row>
    <row r="962" s="14" customFormat="1">
      <c r="A962" s="14"/>
      <c r="B962" s="240"/>
      <c r="C962" s="241"/>
      <c r="D962" s="231" t="s">
        <v>150</v>
      </c>
      <c r="E962" s="242" t="s">
        <v>1</v>
      </c>
      <c r="F962" s="243" t="s">
        <v>189</v>
      </c>
      <c r="G962" s="241"/>
      <c r="H962" s="244">
        <v>7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150</v>
      </c>
      <c r="AU962" s="250" t="s">
        <v>148</v>
      </c>
      <c r="AV962" s="14" t="s">
        <v>148</v>
      </c>
      <c r="AW962" s="14" t="s">
        <v>30</v>
      </c>
      <c r="AX962" s="14" t="s">
        <v>73</v>
      </c>
      <c r="AY962" s="250" t="s">
        <v>140</v>
      </c>
    </row>
    <row r="963" s="13" customFormat="1">
      <c r="A963" s="13"/>
      <c r="B963" s="229"/>
      <c r="C963" s="230"/>
      <c r="D963" s="231" t="s">
        <v>150</v>
      </c>
      <c r="E963" s="232" t="s">
        <v>1</v>
      </c>
      <c r="F963" s="233" t="s">
        <v>1235</v>
      </c>
      <c r="G963" s="230"/>
      <c r="H963" s="232" t="s">
        <v>1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150</v>
      </c>
      <c r="AU963" s="239" t="s">
        <v>148</v>
      </c>
      <c r="AV963" s="13" t="s">
        <v>81</v>
      </c>
      <c r="AW963" s="13" t="s">
        <v>30</v>
      </c>
      <c r="AX963" s="13" t="s">
        <v>73</v>
      </c>
      <c r="AY963" s="239" t="s">
        <v>140</v>
      </c>
    </row>
    <row r="964" s="14" customFormat="1">
      <c r="A964" s="14"/>
      <c r="B964" s="240"/>
      <c r="C964" s="241"/>
      <c r="D964" s="231" t="s">
        <v>150</v>
      </c>
      <c r="E964" s="242" t="s">
        <v>1</v>
      </c>
      <c r="F964" s="243" t="s">
        <v>353</v>
      </c>
      <c r="G964" s="241"/>
      <c r="H964" s="244">
        <v>30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150</v>
      </c>
      <c r="AU964" s="250" t="s">
        <v>148</v>
      </c>
      <c r="AV964" s="14" t="s">
        <v>148</v>
      </c>
      <c r="AW964" s="14" t="s">
        <v>30</v>
      </c>
      <c r="AX964" s="14" t="s">
        <v>73</v>
      </c>
      <c r="AY964" s="250" t="s">
        <v>140</v>
      </c>
    </row>
    <row r="965" s="13" customFormat="1">
      <c r="A965" s="13"/>
      <c r="B965" s="229"/>
      <c r="C965" s="230"/>
      <c r="D965" s="231" t="s">
        <v>150</v>
      </c>
      <c r="E965" s="232" t="s">
        <v>1</v>
      </c>
      <c r="F965" s="233" t="s">
        <v>1236</v>
      </c>
      <c r="G965" s="230"/>
      <c r="H965" s="232" t="s">
        <v>1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150</v>
      </c>
      <c r="AU965" s="239" t="s">
        <v>148</v>
      </c>
      <c r="AV965" s="13" t="s">
        <v>81</v>
      </c>
      <c r="AW965" s="13" t="s">
        <v>30</v>
      </c>
      <c r="AX965" s="13" t="s">
        <v>73</v>
      </c>
      <c r="AY965" s="239" t="s">
        <v>140</v>
      </c>
    </row>
    <row r="966" s="13" customFormat="1">
      <c r="A966" s="13"/>
      <c r="B966" s="229"/>
      <c r="C966" s="230"/>
      <c r="D966" s="231" t="s">
        <v>150</v>
      </c>
      <c r="E966" s="232" t="s">
        <v>1</v>
      </c>
      <c r="F966" s="233" t="s">
        <v>225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150</v>
      </c>
      <c r="AU966" s="239" t="s">
        <v>148</v>
      </c>
      <c r="AV966" s="13" t="s">
        <v>81</v>
      </c>
      <c r="AW966" s="13" t="s">
        <v>30</v>
      </c>
      <c r="AX966" s="13" t="s">
        <v>73</v>
      </c>
      <c r="AY966" s="239" t="s">
        <v>140</v>
      </c>
    </row>
    <row r="967" s="14" customFormat="1">
      <c r="A967" s="14"/>
      <c r="B967" s="240"/>
      <c r="C967" s="241"/>
      <c r="D967" s="231" t="s">
        <v>150</v>
      </c>
      <c r="E967" s="242" t="s">
        <v>1</v>
      </c>
      <c r="F967" s="243" t="s">
        <v>335</v>
      </c>
      <c r="G967" s="241"/>
      <c r="H967" s="244">
        <v>27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150</v>
      </c>
      <c r="AU967" s="250" t="s">
        <v>148</v>
      </c>
      <c r="AV967" s="14" t="s">
        <v>148</v>
      </c>
      <c r="AW967" s="14" t="s">
        <v>30</v>
      </c>
      <c r="AX967" s="14" t="s">
        <v>73</v>
      </c>
      <c r="AY967" s="250" t="s">
        <v>140</v>
      </c>
    </row>
    <row r="968" s="13" customFormat="1">
      <c r="A968" s="13"/>
      <c r="B968" s="229"/>
      <c r="C968" s="230"/>
      <c r="D968" s="231" t="s">
        <v>150</v>
      </c>
      <c r="E968" s="232" t="s">
        <v>1</v>
      </c>
      <c r="F968" s="233" t="s">
        <v>221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150</v>
      </c>
      <c r="AU968" s="239" t="s">
        <v>148</v>
      </c>
      <c r="AV968" s="13" t="s">
        <v>81</v>
      </c>
      <c r="AW968" s="13" t="s">
        <v>30</v>
      </c>
      <c r="AX968" s="13" t="s">
        <v>73</v>
      </c>
      <c r="AY968" s="239" t="s">
        <v>140</v>
      </c>
    </row>
    <row r="969" s="14" customFormat="1">
      <c r="A969" s="14"/>
      <c r="B969" s="240"/>
      <c r="C969" s="241"/>
      <c r="D969" s="231" t="s">
        <v>150</v>
      </c>
      <c r="E969" s="242" t="s">
        <v>1</v>
      </c>
      <c r="F969" s="243" t="s">
        <v>199</v>
      </c>
      <c r="G969" s="241"/>
      <c r="H969" s="244">
        <v>9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150</v>
      </c>
      <c r="AU969" s="250" t="s">
        <v>148</v>
      </c>
      <c r="AV969" s="14" t="s">
        <v>148</v>
      </c>
      <c r="AW969" s="14" t="s">
        <v>30</v>
      </c>
      <c r="AX969" s="14" t="s">
        <v>73</v>
      </c>
      <c r="AY969" s="250" t="s">
        <v>140</v>
      </c>
    </row>
    <row r="970" s="13" customFormat="1">
      <c r="A970" s="13"/>
      <c r="B970" s="229"/>
      <c r="C970" s="230"/>
      <c r="D970" s="231" t="s">
        <v>150</v>
      </c>
      <c r="E970" s="232" t="s">
        <v>1</v>
      </c>
      <c r="F970" s="233" t="s">
        <v>219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150</v>
      </c>
      <c r="AU970" s="239" t="s">
        <v>148</v>
      </c>
      <c r="AV970" s="13" t="s">
        <v>81</v>
      </c>
      <c r="AW970" s="13" t="s">
        <v>30</v>
      </c>
      <c r="AX970" s="13" t="s">
        <v>73</v>
      </c>
      <c r="AY970" s="239" t="s">
        <v>140</v>
      </c>
    </row>
    <row r="971" s="14" customFormat="1">
      <c r="A971" s="14"/>
      <c r="B971" s="240"/>
      <c r="C971" s="241"/>
      <c r="D971" s="231" t="s">
        <v>150</v>
      </c>
      <c r="E971" s="242" t="s">
        <v>1</v>
      </c>
      <c r="F971" s="243" t="s">
        <v>176</v>
      </c>
      <c r="G971" s="241"/>
      <c r="H971" s="244">
        <v>6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150</v>
      </c>
      <c r="AU971" s="250" t="s">
        <v>148</v>
      </c>
      <c r="AV971" s="14" t="s">
        <v>148</v>
      </c>
      <c r="AW971" s="14" t="s">
        <v>30</v>
      </c>
      <c r="AX971" s="14" t="s">
        <v>73</v>
      </c>
      <c r="AY971" s="250" t="s">
        <v>140</v>
      </c>
    </row>
    <row r="972" s="13" customFormat="1">
      <c r="A972" s="13"/>
      <c r="B972" s="229"/>
      <c r="C972" s="230"/>
      <c r="D972" s="231" t="s">
        <v>150</v>
      </c>
      <c r="E972" s="232" t="s">
        <v>1</v>
      </c>
      <c r="F972" s="233" t="s">
        <v>217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150</v>
      </c>
      <c r="AU972" s="239" t="s">
        <v>148</v>
      </c>
      <c r="AV972" s="13" t="s">
        <v>81</v>
      </c>
      <c r="AW972" s="13" t="s">
        <v>30</v>
      </c>
      <c r="AX972" s="13" t="s">
        <v>73</v>
      </c>
      <c r="AY972" s="239" t="s">
        <v>140</v>
      </c>
    </row>
    <row r="973" s="14" customFormat="1">
      <c r="A973" s="14"/>
      <c r="B973" s="240"/>
      <c r="C973" s="241"/>
      <c r="D973" s="231" t="s">
        <v>150</v>
      </c>
      <c r="E973" s="242" t="s">
        <v>1</v>
      </c>
      <c r="F973" s="243" t="s">
        <v>162</v>
      </c>
      <c r="G973" s="241"/>
      <c r="H973" s="244">
        <v>8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150</v>
      </c>
      <c r="AU973" s="250" t="s">
        <v>148</v>
      </c>
      <c r="AV973" s="14" t="s">
        <v>148</v>
      </c>
      <c r="AW973" s="14" t="s">
        <v>30</v>
      </c>
      <c r="AX973" s="14" t="s">
        <v>73</v>
      </c>
      <c r="AY973" s="250" t="s">
        <v>140</v>
      </c>
    </row>
    <row r="974" s="15" customFormat="1">
      <c r="A974" s="15"/>
      <c r="B974" s="262"/>
      <c r="C974" s="263"/>
      <c r="D974" s="231" t="s">
        <v>150</v>
      </c>
      <c r="E974" s="264" t="s">
        <v>1</v>
      </c>
      <c r="F974" s="265" t="s">
        <v>188</v>
      </c>
      <c r="G974" s="263"/>
      <c r="H974" s="266">
        <v>147</v>
      </c>
      <c r="I974" s="267"/>
      <c r="J974" s="263"/>
      <c r="K974" s="263"/>
      <c r="L974" s="268"/>
      <c r="M974" s="269"/>
      <c r="N974" s="270"/>
      <c r="O974" s="270"/>
      <c r="P974" s="270"/>
      <c r="Q974" s="270"/>
      <c r="R974" s="270"/>
      <c r="S974" s="270"/>
      <c r="T974" s="271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72" t="s">
        <v>150</v>
      </c>
      <c r="AU974" s="272" t="s">
        <v>148</v>
      </c>
      <c r="AV974" s="15" t="s">
        <v>147</v>
      </c>
      <c r="AW974" s="15" t="s">
        <v>30</v>
      </c>
      <c r="AX974" s="15" t="s">
        <v>81</v>
      </c>
      <c r="AY974" s="272" t="s">
        <v>140</v>
      </c>
    </row>
    <row r="975" s="14" customFormat="1">
      <c r="A975" s="14"/>
      <c r="B975" s="240"/>
      <c r="C975" s="241"/>
      <c r="D975" s="231" t="s">
        <v>150</v>
      </c>
      <c r="E975" s="241"/>
      <c r="F975" s="243" t="s">
        <v>1237</v>
      </c>
      <c r="G975" s="241"/>
      <c r="H975" s="244">
        <v>176.40000000000001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150</v>
      </c>
      <c r="AU975" s="250" t="s">
        <v>148</v>
      </c>
      <c r="AV975" s="14" t="s">
        <v>148</v>
      </c>
      <c r="AW975" s="14" t="s">
        <v>4</v>
      </c>
      <c r="AX975" s="14" t="s">
        <v>81</v>
      </c>
      <c r="AY975" s="250" t="s">
        <v>140</v>
      </c>
    </row>
    <row r="976" s="2" customFormat="1" ht="24.15" customHeight="1">
      <c r="A976" s="38"/>
      <c r="B976" s="39"/>
      <c r="C976" s="215" t="s">
        <v>1238</v>
      </c>
      <c r="D976" s="215" t="s">
        <v>143</v>
      </c>
      <c r="E976" s="216" t="s">
        <v>1239</v>
      </c>
      <c r="F976" s="217" t="s">
        <v>1240</v>
      </c>
      <c r="G976" s="218" t="s">
        <v>197</v>
      </c>
      <c r="H976" s="219">
        <v>14</v>
      </c>
      <c r="I976" s="220"/>
      <c r="J976" s="221">
        <f>ROUND(I976*H976,2)</f>
        <v>0</v>
      </c>
      <c r="K976" s="222"/>
      <c r="L976" s="44"/>
      <c r="M976" s="223" t="s">
        <v>1</v>
      </c>
      <c r="N976" s="224" t="s">
        <v>39</v>
      </c>
      <c r="O976" s="91"/>
      <c r="P976" s="225">
        <f>O976*H976</f>
        <v>0</v>
      </c>
      <c r="Q976" s="225">
        <v>0</v>
      </c>
      <c r="R976" s="225">
        <f>Q976*H976</f>
        <v>0</v>
      </c>
      <c r="S976" s="225">
        <v>0</v>
      </c>
      <c r="T976" s="226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27" t="s">
        <v>266</v>
      </c>
      <c r="AT976" s="227" t="s">
        <v>143</v>
      </c>
      <c r="AU976" s="227" t="s">
        <v>148</v>
      </c>
      <c r="AY976" s="17" t="s">
        <v>140</v>
      </c>
      <c r="BE976" s="228">
        <f>IF(N976="základní",J976,0)</f>
        <v>0</v>
      </c>
      <c r="BF976" s="228">
        <f>IF(N976="snížená",J976,0)</f>
        <v>0</v>
      </c>
      <c r="BG976" s="228">
        <f>IF(N976="zákl. přenesená",J976,0)</f>
        <v>0</v>
      </c>
      <c r="BH976" s="228">
        <f>IF(N976="sníž. přenesená",J976,0)</f>
        <v>0</v>
      </c>
      <c r="BI976" s="228">
        <f>IF(N976="nulová",J976,0)</f>
        <v>0</v>
      </c>
      <c r="BJ976" s="17" t="s">
        <v>148</v>
      </c>
      <c r="BK976" s="228">
        <f>ROUND(I976*H976,2)</f>
        <v>0</v>
      </c>
      <c r="BL976" s="17" t="s">
        <v>266</v>
      </c>
      <c r="BM976" s="227" t="s">
        <v>1241</v>
      </c>
    </row>
    <row r="977" s="13" customFormat="1">
      <c r="A977" s="13"/>
      <c r="B977" s="229"/>
      <c r="C977" s="230"/>
      <c r="D977" s="231" t="s">
        <v>150</v>
      </c>
      <c r="E977" s="232" t="s">
        <v>1</v>
      </c>
      <c r="F977" s="233" t="s">
        <v>1242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150</v>
      </c>
      <c r="AU977" s="239" t="s">
        <v>148</v>
      </c>
      <c r="AV977" s="13" t="s">
        <v>81</v>
      </c>
      <c r="AW977" s="13" t="s">
        <v>30</v>
      </c>
      <c r="AX977" s="13" t="s">
        <v>73</v>
      </c>
      <c r="AY977" s="239" t="s">
        <v>140</v>
      </c>
    </row>
    <row r="978" s="14" customFormat="1">
      <c r="A978" s="14"/>
      <c r="B978" s="240"/>
      <c r="C978" s="241"/>
      <c r="D978" s="231" t="s">
        <v>150</v>
      </c>
      <c r="E978" s="242" t="s">
        <v>1</v>
      </c>
      <c r="F978" s="243" t="s">
        <v>236</v>
      </c>
      <c r="G978" s="241"/>
      <c r="H978" s="244">
        <v>14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150</v>
      </c>
      <c r="AU978" s="250" t="s">
        <v>148</v>
      </c>
      <c r="AV978" s="14" t="s">
        <v>148</v>
      </c>
      <c r="AW978" s="14" t="s">
        <v>30</v>
      </c>
      <c r="AX978" s="14" t="s">
        <v>73</v>
      </c>
      <c r="AY978" s="250" t="s">
        <v>140</v>
      </c>
    </row>
    <row r="979" s="15" customFormat="1">
      <c r="A979" s="15"/>
      <c r="B979" s="262"/>
      <c r="C979" s="263"/>
      <c r="D979" s="231" t="s">
        <v>150</v>
      </c>
      <c r="E979" s="264" t="s">
        <v>1</v>
      </c>
      <c r="F979" s="265" t="s">
        <v>188</v>
      </c>
      <c r="G979" s="263"/>
      <c r="H979" s="266">
        <v>14</v>
      </c>
      <c r="I979" s="267"/>
      <c r="J979" s="263"/>
      <c r="K979" s="263"/>
      <c r="L979" s="268"/>
      <c r="M979" s="269"/>
      <c r="N979" s="270"/>
      <c r="O979" s="270"/>
      <c r="P979" s="270"/>
      <c r="Q979" s="270"/>
      <c r="R979" s="270"/>
      <c r="S979" s="270"/>
      <c r="T979" s="271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72" t="s">
        <v>150</v>
      </c>
      <c r="AU979" s="272" t="s">
        <v>148</v>
      </c>
      <c r="AV979" s="15" t="s">
        <v>147</v>
      </c>
      <c r="AW979" s="15" t="s">
        <v>30</v>
      </c>
      <c r="AX979" s="15" t="s">
        <v>81</v>
      </c>
      <c r="AY979" s="272" t="s">
        <v>140</v>
      </c>
    </row>
    <row r="980" s="2" customFormat="1" ht="24.15" customHeight="1">
      <c r="A980" s="38"/>
      <c r="B980" s="39"/>
      <c r="C980" s="251" t="s">
        <v>1243</v>
      </c>
      <c r="D980" s="251" t="s">
        <v>159</v>
      </c>
      <c r="E980" s="252" t="s">
        <v>1244</v>
      </c>
      <c r="F980" s="253" t="s">
        <v>1245</v>
      </c>
      <c r="G980" s="254" t="s">
        <v>197</v>
      </c>
      <c r="H980" s="255">
        <v>16.800000000000001</v>
      </c>
      <c r="I980" s="256"/>
      <c r="J980" s="257">
        <f>ROUND(I980*H980,2)</f>
        <v>0</v>
      </c>
      <c r="K980" s="258"/>
      <c r="L980" s="259"/>
      <c r="M980" s="260" t="s">
        <v>1</v>
      </c>
      <c r="N980" s="261" t="s">
        <v>39</v>
      </c>
      <c r="O980" s="91"/>
      <c r="P980" s="225">
        <f>O980*H980</f>
        <v>0</v>
      </c>
      <c r="Q980" s="225">
        <v>0.00025000000000000001</v>
      </c>
      <c r="R980" s="225">
        <f>Q980*H980</f>
        <v>0.0042000000000000006</v>
      </c>
      <c r="S980" s="225">
        <v>0</v>
      </c>
      <c r="T980" s="226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367</v>
      </c>
      <c r="AT980" s="227" t="s">
        <v>159</v>
      </c>
      <c r="AU980" s="227" t="s">
        <v>148</v>
      </c>
      <c r="AY980" s="17" t="s">
        <v>140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148</v>
      </c>
      <c r="BK980" s="228">
        <f>ROUND(I980*H980,2)</f>
        <v>0</v>
      </c>
      <c r="BL980" s="17" t="s">
        <v>266</v>
      </c>
      <c r="BM980" s="227" t="s">
        <v>1246</v>
      </c>
    </row>
    <row r="981" s="14" customFormat="1">
      <c r="A981" s="14"/>
      <c r="B981" s="240"/>
      <c r="C981" s="241"/>
      <c r="D981" s="231" t="s">
        <v>150</v>
      </c>
      <c r="E981" s="242" t="s">
        <v>1</v>
      </c>
      <c r="F981" s="243" t="s">
        <v>236</v>
      </c>
      <c r="G981" s="241"/>
      <c r="H981" s="244">
        <v>14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150</v>
      </c>
      <c r="AU981" s="250" t="s">
        <v>148</v>
      </c>
      <c r="AV981" s="14" t="s">
        <v>148</v>
      </c>
      <c r="AW981" s="14" t="s">
        <v>30</v>
      </c>
      <c r="AX981" s="14" t="s">
        <v>81</v>
      </c>
      <c r="AY981" s="250" t="s">
        <v>140</v>
      </c>
    </row>
    <row r="982" s="14" customFormat="1">
      <c r="A982" s="14"/>
      <c r="B982" s="240"/>
      <c r="C982" s="241"/>
      <c r="D982" s="231" t="s">
        <v>150</v>
      </c>
      <c r="E982" s="241"/>
      <c r="F982" s="243" t="s">
        <v>1247</v>
      </c>
      <c r="G982" s="241"/>
      <c r="H982" s="244">
        <v>16.800000000000001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150</v>
      </c>
      <c r="AU982" s="250" t="s">
        <v>148</v>
      </c>
      <c r="AV982" s="14" t="s">
        <v>148</v>
      </c>
      <c r="AW982" s="14" t="s">
        <v>4</v>
      </c>
      <c r="AX982" s="14" t="s">
        <v>81</v>
      </c>
      <c r="AY982" s="250" t="s">
        <v>140</v>
      </c>
    </row>
    <row r="983" s="2" customFormat="1" ht="24.15" customHeight="1">
      <c r="A983" s="38"/>
      <c r="B983" s="39"/>
      <c r="C983" s="215" t="s">
        <v>1248</v>
      </c>
      <c r="D983" s="215" t="s">
        <v>143</v>
      </c>
      <c r="E983" s="216" t="s">
        <v>1249</v>
      </c>
      <c r="F983" s="217" t="s">
        <v>1250</v>
      </c>
      <c r="G983" s="218" t="s">
        <v>173</v>
      </c>
      <c r="H983" s="219">
        <v>55</v>
      </c>
      <c r="I983" s="220"/>
      <c r="J983" s="221">
        <f>ROUND(I983*H983,2)</f>
        <v>0</v>
      </c>
      <c r="K983" s="222"/>
      <c r="L983" s="44"/>
      <c r="M983" s="223" t="s">
        <v>1</v>
      </c>
      <c r="N983" s="224" t="s">
        <v>39</v>
      </c>
      <c r="O983" s="91"/>
      <c r="P983" s="225">
        <f>O983*H983</f>
        <v>0</v>
      </c>
      <c r="Q983" s="225">
        <v>0</v>
      </c>
      <c r="R983" s="225">
        <f>Q983*H983</f>
        <v>0</v>
      </c>
      <c r="S983" s="225">
        <v>0</v>
      </c>
      <c r="T983" s="226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266</v>
      </c>
      <c r="AT983" s="227" t="s">
        <v>143</v>
      </c>
      <c r="AU983" s="227" t="s">
        <v>148</v>
      </c>
      <c r="AY983" s="17" t="s">
        <v>140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148</v>
      </c>
      <c r="BK983" s="228">
        <f>ROUND(I983*H983,2)</f>
        <v>0</v>
      </c>
      <c r="BL983" s="17" t="s">
        <v>266</v>
      </c>
      <c r="BM983" s="227" t="s">
        <v>1251</v>
      </c>
    </row>
    <row r="984" s="2" customFormat="1" ht="24.15" customHeight="1">
      <c r="A984" s="38"/>
      <c r="B984" s="39"/>
      <c r="C984" s="215" t="s">
        <v>1252</v>
      </c>
      <c r="D984" s="215" t="s">
        <v>143</v>
      </c>
      <c r="E984" s="216" t="s">
        <v>1253</v>
      </c>
      <c r="F984" s="217" t="s">
        <v>1254</v>
      </c>
      <c r="G984" s="218" t="s">
        <v>173</v>
      </c>
      <c r="H984" s="219">
        <v>15</v>
      </c>
      <c r="I984" s="220"/>
      <c r="J984" s="221">
        <f>ROUND(I984*H984,2)</f>
        <v>0</v>
      </c>
      <c r="K984" s="222"/>
      <c r="L984" s="44"/>
      <c r="M984" s="223" t="s">
        <v>1</v>
      </c>
      <c r="N984" s="224" t="s">
        <v>39</v>
      </c>
      <c r="O984" s="91"/>
      <c r="P984" s="225">
        <f>O984*H984</f>
        <v>0</v>
      </c>
      <c r="Q984" s="225">
        <v>0</v>
      </c>
      <c r="R984" s="225">
        <f>Q984*H984</f>
        <v>0</v>
      </c>
      <c r="S984" s="225">
        <v>0</v>
      </c>
      <c r="T984" s="226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27" t="s">
        <v>266</v>
      </c>
      <c r="AT984" s="227" t="s">
        <v>143</v>
      </c>
      <c r="AU984" s="227" t="s">
        <v>148</v>
      </c>
      <c r="AY984" s="17" t="s">
        <v>140</v>
      </c>
      <c r="BE984" s="228">
        <f>IF(N984="základní",J984,0)</f>
        <v>0</v>
      </c>
      <c r="BF984" s="228">
        <f>IF(N984="snížená",J984,0)</f>
        <v>0</v>
      </c>
      <c r="BG984" s="228">
        <f>IF(N984="zákl. přenesená",J984,0)</f>
        <v>0</v>
      </c>
      <c r="BH984" s="228">
        <f>IF(N984="sníž. přenesená",J984,0)</f>
        <v>0</v>
      </c>
      <c r="BI984" s="228">
        <f>IF(N984="nulová",J984,0)</f>
        <v>0</v>
      </c>
      <c r="BJ984" s="17" t="s">
        <v>148</v>
      </c>
      <c r="BK984" s="228">
        <f>ROUND(I984*H984,2)</f>
        <v>0</v>
      </c>
      <c r="BL984" s="17" t="s">
        <v>266</v>
      </c>
      <c r="BM984" s="227" t="s">
        <v>1255</v>
      </c>
    </row>
    <row r="985" s="14" customFormat="1">
      <c r="A985" s="14"/>
      <c r="B985" s="240"/>
      <c r="C985" s="241"/>
      <c r="D985" s="231" t="s">
        <v>150</v>
      </c>
      <c r="E985" s="242" t="s">
        <v>1</v>
      </c>
      <c r="F985" s="243" t="s">
        <v>251</v>
      </c>
      <c r="G985" s="241"/>
      <c r="H985" s="244">
        <v>15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150</v>
      </c>
      <c r="AU985" s="250" t="s">
        <v>148</v>
      </c>
      <c r="AV985" s="14" t="s">
        <v>148</v>
      </c>
      <c r="AW985" s="14" t="s">
        <v>30</v>
      </c>
      <c r="AX985" s="14" t="s">
        <v>81</v>
      </c>
      <c r="AY985" s="250" t="s">
        <v>140</v>
      </c>
    </row>
    <row r="986" s="2" customFormat="1" ht="21.75" customHeight="1">
      <c r="A986" s="38"/>
      <c r="B986" s="39"/>
      <c r="C986" s="215" t="s">
        <v>1256</v>
      </c>
      <c r="D986" s="215" t="s">
        <v>143</v>
      </c>
      <c r="E986" s="216" t="s">
        <v>1257</v>
      </c>
      <c r="F986" s="217" t="s">
        <v>1258</v>
      </c>
      <c r="G986" s="218" t="s">
        <v>173</v>
      </c>
      <c r="H986" s="219">
        <v>38</v>
      </c>
      <c r="I986" s="220"/>
      <c r="J986" s="221">
        <f>ROUND(I986*H986,2)</f>
        <v>0</v>
      </c>
      <c r="K986" s="222"/>
      <c r="L986" s="44"/>
      <c r="M986" s="223" t="s">
        <v>1</v>
      </c>
      <c r="N986" s="224" t="s">
        <v>39</v>
      </c>
      <c r="O986" s="91"/>
      <c r="P986" s="225">
        <f>O986*H986</f>
        <v>0</v>
      </c>
      <c r="Q986" s="225">
        <v>0</v>
      </c>
      <c r="R986" s="225">
        <f>Q986*H986</f>
        <v>0</v>
      </c>
      <c r="S986" s="225">
        <v>0</v>
      </c>
      <c r="T986" s="226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7" t="s">
        <v>266</v>
      </c>
      <c r="AT986" s="227" t="s">
        <v>143</v>
      </c>
      <c r="AU986" s="227" t="s">
        <v>148</v>
      </c>
      <c r="AY986" s="17" t="s">
        <v>140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17" t="s">
        <v>148</v>
      </c>
      <c r="BK986" s="228">
        <f>ROUND(I986*H986,2)</f>
        <v>0</v>
      </c>
      <c r="BL986" s="17" t="s">
        <v>266</v>
      </c>
      <c r="BM986" s="227" t="s">
        <v>1259</v>
      </c>
    </row>
    <row r="987" s="2" customFormat="1" ht="24.15" customHeight="1">
      <c r="A987" s="38"/>
      <c r="B987" s="39"/>
      <c r="C987" s="215" t="s">
        <v>1260</v>
      </c>
      <c r="D987" s="215" t="s">
        <v>143</v>
      </c>
      <c r="E987" s="216" t="s">
        <v>1261</v>
      </c>
      <c r="F987" s="217" t="s">
        <v>1262</v>
      </c>
      <c r="G987" s="218" t="s">
        <v>173</v>
      </c>
      <c r="H987" s="219">
        <v>1</v>
      </c>
      <c r="I987" s="220"/>
      <c r="J987" s="221">
        <f>ROUND(I987*H987,2)</f>
        <v>0</v>
      </c>
      <c r="K987" s="222"/>
      <c r="L987" s="44"/>
      <c r="M987" s="223" t="s">
        <v>1</v>
      </c>
      <c r="N987" s="224" t="s">
        <v>39</v>
      </c>
      <c r="O987" s="91"/>
      <c r="P987" s="225">
        <f>O987*H987</f>
        <v>0</v>
      </c>
      <c r="Q987" s="225">
        <v>0</v>
      </c>
      <c r="R987" s="225">
        <f>Q987*H987</f>
        <v>0</v>
      </c>
      <c r="S987" s="225">
        <v>0</v>
      </c>
      <c r="T987" s="226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7" t="s">
        <v>266</v>
      </c>
      <c r="AT987" s="227" t="s">
        <v>143</v>
      </c>
      <c r="AU987" s="227" t="s">
        <v>148</v>
      </c>
      <c r="AY987" s="17" t="s">
        <v>140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17" t="s">
        <v>148</v>
      </c>
      <c r="BK987" s="228">
        <f>ROUND(I987*H987,2)</f>
        <v>0</v>
      </c>
      <c r="BL987" s="17" t="s">
        <v>266</v>
      </c>
      <c r="BM987" s="227" t="s">
        <v>1263</v>
      </c>
    </row>
    <row r="988" s="2" customFormat="1" ht="24.15" customHeight="1">
      <c r="A988" s="38"/>
      <c r="B988" s="39"/>
      <c r="C988" s="251" t="s">
        <v>1264</v>
      </c>
      <c r="D988" s="251" t="s">
        <v>159</v>
      </c>
      <c r="E988" s="252" t="s">
        <v>1265</v>
      </c>
      <c r="F988" s="253" t="s">
        <v>1266</v>
      </c>
      <c r="G988" s="254" t="s">
        <v>173</v>
      </c>
      <c r="H988" s="255">
        <v>1</v>
      </c>
      <c r="I988" s="256"/>
      <c r="J988" s="257">
        <f>ROUND(I988*H988,2)</f>
        <v>0</v>
      </c>
      <c r="K988" s="258"/>
      <c r="L988" s="259"/>
      <c r="M988" s="260" t="s">
        <v>1</v>
      </c>
      <c r="N988" s="261" t="s">
        <v>39</v>
      </c>
      <c r="O988" s="91"/>
      <c r="P988" s="225">
        <f>O988*H988</f>
        <v>0</v>
      </c>
      <c r="Q988" s="225">
        <v>0.0016199999999999999</v>
      </c>
      <c r="R988" s="225">
        <f>Q988*H988</f>
        <v>0.0016199999999999999</v>
      </c>
      <c r="S988" s="225">
        <v>0</v>
      </c>
      <c r="T988" s="226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27" t="s">
        <v>367</v>
      </c>
      <c r="AT988" s="227" t="s">
        <v>159</v>
      </c>
      <c r="AU988" s="227" t="s">
        <v>148</v>
      </c>
      <c r="AY988" s="17" t="s">
        <v>140</v>
      </c>
      <c r="BE988" s="228">
        <f>IF(N988="základní",J988,0)</f>
        <v>0</v>
      </c>
      <c r="BF988" s="228">
        <f>IF(N988="snížená",J988,0)</f>
        <v>0</v>
      </c>
      <c r="BG988" s="228">
        <f>IF(N988="zákl. přenesená",J988,0)</f>
        <v>0</v>
      </c>
      <c r="BH988" s="228">
        <f>IF(N988="sníž. přenesená",J988,0)</f>
        <v>0</v>
      </c>
      <c r="BI988" s="228">
        <f>IF(N988="nulová",J988,0)</f>
        <v>0</v>
      </c>
      <c r="BJ988" s="17" t="s">
        <v>148</v>
      </c>
      <c r="BK988" s="228">
        <f>ROUND(I988*H988,2)</f>
        <v>0</v>
      </c>
      <c r="BL988" s="17" t="s">
        <v>266</v>
      </c>
      <c r="BM988" s="227" t="s">
        <v>1267</v>
      </c>
    </row>
    <row r="989" s="2" customFormat="1" ht="24.15" customHeight="1">
      <c r="A989" s="38"/>
      <c r="B989" s="39"/>
      <c r="C989" s="215" t="s">
        <v>1268</v>
      </c>
      <c r="D989" s="215" t="s">
        <v>143</v>
      </c>
      <c r="E989" s="216" t="s">
        <v>1269</v>
      </c>
      <c r="F989" s="217" t="s">
        <v>1270</v>
      </c>
      <c r="G989" s="218" t="s">
        <v>173</v>
      </c>
      <c r="H989" s="219">
        <v>1</v>
      </c>
      <c r="I989" s="220"/>
      <c r="J989" s="221">
        <f>ROUND(I989*H989,2)</f>
        <v>0</v>
      </c>
      <c r="K989" s="222"/>
      <c r="L989" s="44"/>
      <c r="M989" s="223" t="s">
        <v>1</v>
      </c>
      <c r="N989" s="224" t="s">
        <v>39</v>
      </c>
      <c r="O989" s="91"/>
      <c r="P989" s="225">
        <f>O989*H989</f>
        <v>0</v>
      </c>
      <c r="Q989" s="225">
        <v>0</v>
      </c>
      <c r="R989" s="225">
        <f>Q989*H989</f>
        <v>0</v>
      </c>
      <c r="S989" s="225">
        <v>0.014999999999999999</v>
      </c>
      <c r="T989" s="226">
        <f>S989*H989</f>
        <v>0.014999999999999999</v>
      </c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R989" s="227" t="s">
        <v>266</v>
      </c>
      <c r="AT989" s="227" t="s">
        <v>143</v>
      </c>
      <c r="AU989" s="227" t="s">
        <v>148</v>
      </c>
      <c r="AY989" s="17" t="s">
        <v>140</v>
      </c>
      <c r="BE989" s="228">
        <f>IF(N989="základní",J989,0)</f>
        <v>0</v>
      </c>
      <c r="BF989" s="228">
        <f>IF(N989="snížená",J989,0)</f>
        <v>0</v>
      </c>
      <c r="BG989" s="228">
        <f>IF(N989="zákl. přenesená",J989,0)</f>
        <v>0</v>
      </c>
      <c r="BH989" s="228">
        <f>IF(N989="sníž. přenesená",J989,0)</f>
        <v>0</v>
      </c>
      <c r="BI989" s="228">
        <f>IF(N989="nulová",J989,0)</f>
        <v>0</v>
      </c>
      <c r="BJ989" s="17" t="s">
        <v>148</v>
      </c>
      <c r="BK989" s="228">
        <f>ROUND(I989*H989,2)</f>
        <v>0</v>
      </c>
      <c r="BL989" s="17" t="s">
        <v>266</v>
      </c>
      <c r="BM989" s="227" t="s">
        <v>1271</v>
      </c>
    </row>
    <row r="990" s="2" customFormat="1" ht="24.15" customHeight="1">
      <c r="A990" s="38"/>
      <c r="B990" s="39"/>
      <c r="C990" s="215" t="s">
        <v>1272</v>
      </c>
      <c r="D990" s="215" t="s">
        <v>143</v>
      </c>
      <c r="E990" s="216" t="s">
        <v>1273</v>
      </c>
      <c r="F990" s="217" t="s">
        <v>1274</v>
      </c>
      <c r="G990" s="218" t="s">
        <v>173</v>
      </c>
      <c r="H990" s="219">
        <v>6</v>
      </c>
      <c r="I990" s="220"/>
      <c r="J990" s="221">
        <f>ROUND(I990*H990,2)</f>
        <v>0</v>
      </c>
      <c r="K990" s="222"/>
      <c r="L990" s="44"/>
      <c r="M990" s="223" t="s">
        <v>1</v>
      </c>
      <c r="N990" s="224" t="s">
        <v>39</v>
      </c>
      <c r="O990" s="91"/>
      <c r="P990" s="225">
        <f>O990*H990</f>
        <v>0</v>
      </c>
      <c r="Q990" s="225">
        <v>0</v>
      </c>
      <c r="R990" s="225">
        <f>Q990*H990</f>
        <v>0</v>
      </c>
      <c r="S990" s="225">
        <v>0.00023000000000000001</v>
      </c>
      <c r="T990" s="226">
        <f>S990*H990</f>
        <v>0.0013800000000000002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7" t="s">
        <v>266</v>
      </c>
      <c r="AT990" s="227" t="s">
        <v>143</v>
      </c>
      <c r="AU990" s="227" t="s">
        <v>148</v>
      </c>
      <c r="AY990" s="17" t="s">
        <v>140</v>
      </c>
      <c r="BE990" s="228">
        <f>IF(N990="základní",J990,0)</f>
        <v>0</v>
      </c>
      <c r="BF990" s="228">
        <f>IF(N990="snížená",J990,0)</f>
        <v>0</v>
      </c>
      <c r="BG990" s="228">
        <f>IF(N990="zákl. přenesená",J990,0)</f>
        <v>0</v>
      </c>
      <c r="BH990" s="228">
        <f>IF(N990="sníž. přenesená",J990,0)</f>
        <v>0</v>
      </c>
      <c r="BI990" s="228">
        <f>IF(N990="nulová",J990,0)</f>
        <v>0</v>
      </c>
      <c r="BJ990" s="17" t="s">
        <v>148</v>
      </c>
      <c r="BK990" s="228">
        <f>ROUND(I990*H990,2)</f>
        <v>0</v>
      </c>
      <c r="BL990" s="17" t="s">
        <v>266</v>
      </c>
      <c r="BM990" s="227" t="s">
        <v>1275</v>
      </c>
    </row>
    <row r="991" s="14" customFormat="1">
      <c r="A991" s="14"/>
      <c r="B991" s="240"/>
      <c r="C991" s="241"/>
      <c r="D991" s="231" t="s">
        <v>150</v>
      </c>
      <c r="E991" s="242" t="s">
        <v>1</v>
      </c>
      <c r="F991" s="243" t="s">
        <v>176</v>
      </c>
      <c r="G991" s="241"/>
      <c r="H991" s="244">
        <v>6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150</v>
      </c>
      <c r="AU991" s="250" t="s">
        <v>148</v>
      </c>
      <c r="AV991" s="14" t="s">
        <v>148</v>
      </c>
      <c r="AW991" s="14" t="s">
        <v>30</v>
      </c>
      <c r="AX991" s="14" t="s">
        <v>81</v>
      </c>
      <c r="AY991" s="250" t="s">
        <v>140</v>
      </c>
    </row>
    <row r="992" s="2" customFormat="1" ht="24.15" customHeight="1">
      <c r="A992" s="38"/>
      <c r="B992" s="39"/>
      <c r="C992" s="215" t="s">
        <v>1276</v>
      </c>
      <c r="D992" s="215" t="s">
        <v>143</v>
      </c>
      <c r="E992" s="216" t="s">
        <v>1277</v>
      </c>
      <c r="F992" s="217" t="s">
        <v>1278</v>
      </c>
      <c r="G992" s="218" t="s">
        <v>173</v>
      </c>
      <c r="H992" s="219">
        <v>1</v>
      </c>
      <c r="I992" s="220"/>
      <c r="J992" s="221">
        <f>ROUND(I992*H992,2)</f>
        <v>0</v>
      </c>
      <c r="K992" s="222"/>
      <c r="L992" s="44"/>
      <c r="M992" s="223" t="s">
        <v>1</v>
      </c>
      <c r="N992" s="224" t="s">
        <v>39</v>
      </c>
      <c r="O992" s="91"/>
      <c r="P992" s="225">
        <f>O992*H992</f>
        <v>0</v>
      </c>
      <c r="Q992" s="225">
        <v>0</v>
      </c>
      <c r="R992" s="225">
        <f>Q992*H992</f>
        <v>0</v>
      </c>
      <c r="S992" s="225">
        <v>0</v>
      </c>
      <c r="T992" s="226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27" t="s">
        <v>266</v>
      </c>
      <c r="AT992" s="227" t="s">
        <v>143</v>
      </c>
      <c r="AU992" s="227" t="s">
        <v>148</v>
      </c>
      <c r="AY992" s="17" t="s">
        <v>140</v>
      </c>
      <c r="BE992" s="228">
        <f>IF(N992="základní",J992,0)</f>
        <v>0</v>
      </c>
      <c r="BF992" s="228">
        <f>IF(N992="snížená",J992,0)</f>
        <v>0</v>
      </c>
      <c r="BG992" s="228">
        <f>IF(N992="zákl. přenesená",J992,0)</f>
        <v>0</v>
      </c>
      <c r="BH992" s="228">
        <f>IF(N992="sníž. přenesená",J992,0)</f>
        <v>0</v>
      </c>
      <c r="BI992" s="228">
        <f>IF(N992="nulová",J992,0)</f>
        <v>0</v>
      </c>
      <c r="BJ992" s="17" t="s">
        <v>148</v>
      </c>
      <c r="BK992" s="228">
        <f>ROUND(I992*H992,2)</f>
        <v>0</v>
      </c>
      <c r="BL992" s="17" t="s">
        <v>266</v>
      </c>
      <c r="BM992" s="227" t="s">
        <v>1279</v>
      </c>
    </row>
    <row r="993" s="2" customFormat="1" ht="24.15" customHeight="1">
      <c r="A993" s="38"/>
      <c r="B993" s="39"/>
      <c r="C993" s="215" t="s">
        <v>1280</v>
      </c>
      <c r="D993" s="215" t="s">
        <v>143</v>
      </c>
      <c r="E993" s="216" t="s">
        <v>1281</v>
      </c>
      <c r="F993" s="217" t="s">
        <v>1282</v>
      </c>
      <c r="G993" s="218" t="s">
        <v>173</v>
      </c>
      <c r="H993" s="219">
        <v>7</v>
      </c>
      <c r="I993" s="220"/>
      <c r="J993" s="221">
        <f>ROUND(I993*H993,2)</f>
        <v>0</v>
      </c>
      <c r="K993" s="222"/>
      <c r="L993" s="44"/>
      <c r="M993" s="223" t="s">
        <v>1</v>
      </c>
      <c r="N993" s="224" t="s">
        <v>39</v>
      </c>
      <c r="O993" s="91"/>
      <c r="P993" s="225">
        <f>O993*H993</f>
        <v>0</v>
      </c>
      <c r="Q993" s="225">
        <v>0</v>
      </c>
      <c r="R993" s="225">
        <f>Q993*H993</f>
        <v>0</v>
      </c>
      <c r="S993" s="225">
        <v>0</v>
      </c>
      <c r="T993" s="226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27" t="s">
        <v>266</v>
      </c>
      <c r="AT993" s="227" t="s">
        <v>143</v>
      </c>
      <c r="AU993" s="227" t="s">
        <v>148</v>
      </c>
      <c r="AY993" s="17" t="s">
        <v>140</v>
      </c>
      <c r="BE993" s="228">
        <f>IF(N993="základní",J993,0)</f>
        <v>0</v>
      </c>
      <c r="BF993" s="228">
        <f>IF(N993="snížená",J993,0)</f>
        <v>0</v>
      </c>
      <c r="BG993" s="228">
        <f>IF(N993="zákl. přenesená",J993,0)</f>
        <v>0</v>
      </c>
      <c r="BH993" s="228">
        <f>IF(N993="sníž. přenesená",J993,0)</f>
        <v>0</v>
      </c>
      <c r="BI993" s="228">
        <f>IF(N993="nulová",J993,0)</f>
        <v>0</v>
      </c>
      <c r="BJ993" s="17" t="s">
        <v>148</v>
      </c>
      <c r="BK993" s="228">
        <f>ROUND(I993*H993,2)</f>
        <v>0</v>
      </c>
      <c r="BL993" s="17" t="s">
        <v>266</v>
      </c>
      <c r="BM993" s="227" t="s">
        <v>1283</v>
      </c>
    </row>
    <row r="994" s="13" customFormat="1">
      <c r="A994" s="13"/>
      <c r="B994" s="229"/>
      <c r="C994" s="230"/>
      <c r="D994" s="231" t="s">
        <v>150</v>
      </c>
      <c r="E994" s="232" t="s">
        <v>1</v>
      </c>
      <c r="F994" s="233" t="s">
        <v>259</v>
      </c>
      <c r="G994" s="230"/>
      <c r="H994" s="232" t="s">
        <v>1</v>
      </c>
      <c r="I994" s="234"/>
      <c r="J994" s="230"/>
      <c r="K994" s="230"/>
      <c r="L994" s="235"/>
      <c r="M994" s="236"/>
      <c r="N994" s="237"/>
      <c r="O994" s="237"/>
      <c r="P994" s="237"/>
      <c r="Q994" s="237"/>
      <c r="R994" s="237"/>
      <c r="S994" s="237"/>
      <c r="T994" s="23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9" t="s">
        <v>150</v>
      </c>
      <c r="AU994" s="239" t="s">
        <v>148</v>
      </c>
      <c r="AV994" s="13" t="s">
        <v>81</v>
      </c>
      <c r="AW994" s="13" t="s">
        <v>30</v>
      </c>
      <c r="AX994" s="13" t="s">
        <v>73</v>
      </c>
      <c r="AY994" s="239" t="s">
        <v>140</v>
      </c>
    </row>
    <row r="995" s="14" customFormat="1">
      <c r="A995" s="14"/>
      <c r="B995" s="240"/>
      <c r="C995" s="241"/>
      <c r="D995" s="231" t="s">
        <v>150</v>
      </c>
      <c r="E995" s="242" t="s">
        <v>1</v>
      </c>
      <c r="F995" s="243" t="s">
        <v>148</v>
      </c>
      <c r="G995" s="241"/>
      <c r="H995" s="244">
        <v>2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150</v>
      </c>
      <c r="AU995" s="250" t="s">
        <v>148</v>
      </c>
      <c r="AV995" s="14" t="s">
        <v>148</v>
      </c>
      <c r="AW995" s="14" t="s">
        <v>30</v>
      </c>
      <c r="AX995" s="14" t="s">
        <v>73</v>
      </c>
      <c r="AY995" s="250" t="s">
        <v>140</v>
      </c>
    </row>
    <row r="996" s="13" customFormat="1">
      <c r="A996" s="13"/>
      <c r="B996" s="229"/>
      <c r="C996" s="230"/>
      <c r="D996" s="231" t="s">
        <v>150</v>
      </c>
      <c r="E996" s="232" t="s">
        <v>1</v>
      </c>
      <c r="F996" s="233" t="s">
        <v>221</v>
      </c>
      <c r="G996" s="230"/>
      <c r="H996" s="232" t="s">
        <v>1</v>
      </c>
      <c r="I996" s="234"/>
      <c r="J996" s="230"/>
      <c r="K996" s="230"/>
      <c r="L996" s="235"/>
      <c r="M996" s="236"/>
      <c r="N996" s="237"/>
      <c r="O996" s="237"/>
      <c r="P996" s="237"/>
      <c r="Q996" s="237"/>
      <c r="R996" s="237"/>
      <c r="S996" s="237"/>
      <c r="T996" s="23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9" t="s">
        <v>150</v>
      </c>
      <c r="AU996" s="239" t="s">
        <v>148</v>
      </c>
      <c r="AV996" s="13" t="s">
        <v>81</v>
      </c>
      <c r="AW996" s="13" t="s">
        <v>30</v>
      </c>
      <c r="AX996" s="13" t="s">
        <v>73</v>
      </c>
      <c r="AY996" s="239" t="s">
        <v>140</v>
      </c>
    </row>
    <row r="997" s="14" customFormat="1">
      <c r="A997" s="14"/>
      <c r="B997" s="240"/>
      <c r="C997" s="241"/>
      <c r="D997" s="231" t="s">
        <v>150</v>
      </c>
      <c r="E997" s="242" t="s">
        <v>1</v>
      </c>
      <c r="F997" s="243" t="s">
        <v>148</v>
      </c>
      <c r="G997" s="241"/>
      <c r="H997" s="244">
        <v>2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150</v>
      </c>
      <c r="AU997" s="250" t="s">
        <v>148</v>
      </c>
      <c r="AV997" s="14" t="s">
        <v>148</v>
      </c>
      <c r="AW997" s="14" t="s">
        <v>30</v>
      </c>
      <c r="AX997" s="14" t="s">
        <v>73</v>
      </c>
      <c r="AY997" s="250" t="s">
        <v>140</v>
      </c>
    </row>
    <row r="998" s="13" customFormat="1">
      <c r="A998" s="13"/>
      <c r="B998" s="229"/>
      <c r="C998" s="230"/>
      <c r="D998" s="231" t="s">
        <v>150</v>
      </c>
      <c r="E998" s="232" t="s">
        <v>1</v>
      </c>
      <c r="F998" s="233" t="s">
        <v>219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150</v>
      </c>
      <c r="AU998" s="239" t="s">
        <v>148</v>
      </c>
      <c r="AV998" s="13" t="s">
        <v>81</v>
      </c>
      <c r="AW998" s="13" t="s">
        <v>30</v>
      </c>
      <c r="AX998" s="13" t="s">
        <v>73</v>
      </c>
      <c r="AY998" s="239" t="s">
        <v>140</v>
      </c>
    </row>
    <row r="999" s="14" customFormat="1">
      <c r="A999" s="14"/>
      <c r="B999" s="240"/>
      <c r="C999" s="241"/>
      <c r="D999" s="231" t="s">
        <v>150</v>
      </c>
      <c r="E999" s="242" t="s">
        <v>1</v>
      </c>
      <c r="F999" s="243" t="s">
        <v>81</v>
      </c>
      <c r="G999" s="241"/>
      <c r="H999" s="244">
        <v>1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150</v>
      </c>
      <c r="AU999" s="250" t="s">
        <v>148</v>
      </c>
      <c r="AV999" s="14" t="s">
        <v>148</v>
      </c>
      <c r="AW999" s="14" t="s">
        <v>30</v>
      </c>
      <c r="AX999" s="14" t="s">
        <v>73</v>
      </c>
      <c r="AY999" s="250" t="s">
        <v>140</v>
      </c>
    </row>
    <row r="1000" s="13" customFormat="1">
      <c r="A1000" s="13"/>
      <c r="B1000" s="229"/>
      <c r="C1000" s="230"/>
      <c r="D1000" s="231" t="s">
        <v>150</v>
      </c>
      <c r="E1000" s="232" t="s">
        <v>1</v>
      </c>
      <c r="F1000" s="233" t="s">
        <v>217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150</v>
      </c>
      <c r="AU1000" s="239" t="s">
        <v>148</v>
      </c>
      <c r="AV1000" s="13" t="s">
        <v>81</v>
      </c>
      <c r="AW1000" s="13" t="s">
        <v>30</v>
      </c>
      <c r="AX1000" s="13" t="s">
        <v>73</v>
      </c>
      <c r="AY1000" s="239" t="s">
        <v>140</v>
      </c>
    </row>
    <row r="1001" s="14" customFormat="1">
      <c r="A1001" s="14"/>
      <c r="B1001" s="240"/>
      <c r="C1001" s="241"/>
      <c r="D1001" s="231" t="s">
        <v>150</v>
      </c>
      <c r="E1001" s="242" t="s">
        <v>1</v>
      </c>
      <c r="F1001" s="243" t="s">
        <v>81</v>
      </c>
      <c r="G1001" s="241"/>
      <c r="H1001" s="244">
        <v>1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150</v>
      </c>
      <c r="AU1001" s="250" t="s">
        <v>148</v>
      </c>
      <c r="AV1001" s="14" t="s">
        <v>148</v>
      </c>
      <c r="AW1001" s="14" t="s">
        <v>30</v>
      </c>
      <c r="AX1001" s="14" t="s">
        <v>73</v>
      </c>
      <c r="AY1001" s="250" t="s">
        <v>140</v>
      </c>
    </row>
    <row r="1002" s="13" customFormat="1">
      <c r="A1002" s="13"/>
      <c r="B1002" s="229"/>
      <c r="C1002" s="230"/>
      <c r="D1002" s="231" t="s">
        <v>150</v>
      </c>
      <c r="E1002" s="232" t="s">
        <v>1</v>
      </c>
      <c r="F1002" s="233" t="s">
        <v>225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150</v>
      </c>
      <c r="AU1002" s="239" t="s">
        <v>148</v>
      </c>
      <c r="AV1002" s="13" t="s">
        <v>81</v>
      </c>
      <c r="AW1002" s="13" t="s">
        <v>30</v>
      </c>
      <c r="AX1002" s="13" t="s">
        <v>73</v>
      </c>
      <c r="AY1002" s="239" t="s">
        <v>140</v>
      </c>
    </row>
    <row r="1003" s="14" customFormat="1">
      <c r="A1003" s="14"/>
      <c r="B1003" s="240"/>
      <c r="C1003" s="241"/>
      <c r="D1003" s="231" t="s">
        <v>150</v>
      </c>
      <c r="E1003" s="242" t="s">
        <v>1</v>
      </c>
      <c r="F1003" s="243" t="s">
        <v>81</v>
      </c>
      <c r="G1003" s="241"/>
      <c r="H1003" s="244">
        <v>1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150</v>
      </c>
      <c r="AU1003" s="250" t="s">
        <v>148</v>
      </c>
      <c r="AV1003" s="14" t="s">
        <v>148</v>
      </c>
      <c r="AW1003" s="14" t="s">
        <v>30</v>
      </c>
      <c r="AX1003" s="14" t="s">
        <v>73</v>
      </c>
      <c r="AY1003" s="250" t="s">
        <v>140</v>
      </c>
    </row>
    <row r="1004" s="15" customFormat="1">
      <c r="A1004" s="15"/>
      <c r="B1004" s="262"/>
      <c r="C1004" s="263"/>
      <c r="D1004" s="231" t="s">
        <v>150</v>
      </c>
      <c r="E1004" s="264" t="s">
        <v>1</v>
      </c>
      <c r="F1004" s="265" t="s">
        <v>188</v>
      </c>
      <c r="G1004" s="263"/>
      <c r="H1004" s="266">
        <v>7</v>
      </c>
      <c r="I1004" s="267"/>
      <c r="J1004" s="263"/>
      <c r="K1004" s="263"/>
      <c r="L1004" s="268"/>
      <c r="M1004" s="269"/>
      <c r="N1004" s="270"/>
      <c r="O1004" s="270"/>
      <c r="P1004" s="270"/>
      <c r="Q1004" s="270"/>
      <c r="R1004" s="270"/>
      <c r="S1004" s="270"/>
      <c r="T1004" s="271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72" t="s">
        <v>150</v>
      </c>
      <c r="AU1004" s="272" t="s">
        <v>148</v>
      </c>
      <c r="AV1004" s="15" t="s">
        <v>147</v>
      </c>
      <c r="AW1004" s="15" t="s">
        <v>30</v>
      </c>
      <c r="AX1004" s="15" t="s">
        <v>81</v>
      </c>
      <c r="AY1004" s="272" t="s">
        <v>140</v>
      </c>
    </row>
    <row r="1005" s="2" customFormat="1" ht="16.5" customHeight="1">
      <c r="A1005" s="38"/>
      <c r="B1005" s="39"/>
      <c r="C1005" s="251" t="s">
        <v>1284</v>
      </c>
      <c r="D1005" s="251" t="s">
        <v>159</v>
      </c>
      <c r="E1005" s="252" t="s">
        <v>1285</v>
      </c>
      <c r="F1005" s="253" t="s">
        <v>1286</v>
      </c>
      <c r="G1005" s="254" t="s">
        <v>173</v>
      </c>
      <c r="H1005" s="255">
        <v>7</v>
      </c>
      <c r="I1005" s="256"/>
      <c r="J1005" s="257">
        <f>ROUND(I1005*H1005,2)</f>
        <v>0</v>
      </c>
      <c r="K1005" s="258"/>
      <c r="L1005" s="259"/>
      <c r="M1005" s="260" t="s">
        <v>1</v>
      </c>
      <c r="N1005" s="261" t="s">
        <v>39</v>
      </c>
      <c r="O1005" s="91"/>
      <c r="P1005" s="225">
        <f>O1005*H1005</f>
        <v>0</v>
      </c>
      <c r="Q1005" s="225">
        <v>4.0000000000000003E-05</v>
      </c>
      <c r="R1005" s="225">
        <f>Q1005*H1005</f>
        <v>0.00028000000000000003</v>
      </c>
      <c r="S1005" s="225">
        <v>0</v>
      </c>
      <c r="T1005" s="226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367</v>
      </c>
      <c r="AT1005" s="227" t="s">
        <v>159</v>
      </c>
      <c r="AU1005" s="227" t="s">
        <v>148</v>
      </c>
      <c r="AY1005" s="17" t="s">
        <v>140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148</v>
      </c>
      <c r="BK1005" s="228">
        <f>ROUND(I1005*H1005,2)</f>
        <v>0</v>
      </c>
      <c r="BL1005" s="17" t="s">
        <v>266</v>
      </c>
      <c r="BM1005" s="227" t="s">
        <v>1287</v>
      </c>
    </row>
    <row r="1006" s="13" customFormat="1">
      <c r="A1006" s="13"/>
      <c r="B1006" s="229"/>
      <c r="C1006" s="230"/>
      <c r="D1006" s="231" t="s">
        <v>150</v>
      </c>
      <c r="E1006" s="232" t="s">
        <v>1</v>
      </c>
      <c r="F1006" s="233" t="s">
        <v>259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150</v>
      </c>
      <c r="AU1006" s="239" t="s">
        <v>148</v>
      </c>
      <c r="AV1006" s="13" t="s">
        <v>81</v>
      </c>
      <c r="AW1006" s="13" t="s">
        <v>30</v>
      </c>
      <c r="AX1006" s="13" t="s">
        <v>73</v>
      </c>
      <c r="AY1006" s="239" t="s">
        <v>140</v>
      </c>
    </row>
    <row r="1007" s="14" customFormat="1">
      <c r="A1007" s="14"/>
      <c r="B1007" s="240"/>
      <c r="C1007" s="241"/>
      <c r="D1007" s="231" t="s">
        <v>150</v>
      </c>
      <c r="E1007" s="242" t="s">
        <v>1</v>
      </c>
      <c r="F1007" s="243" t="s">
        <v>148</v>
      </c>
      <c r="G1007" s="241"/>
      <c r="H1007" s="244">
        <v>2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150</v>
      </c>
      <c r="AU1007" s="250" t="s">
        <v>148</v>
      </c>
      <c r="AV1007" s="14" t="s">
        <v>148</v>
      </c>
      <c r="AW1007" s="14" t="s">
        <v>30</v>
      </c>
      <c r="AX1007" s="14" t="s">
        <v>73</v>
      </c>
      <c r="AY1007" s="250" t="s">
        <v>140</v>
      </c>
    </row>
    <row r="1008" s="13" customFormat="1">
      <c r="A1008" s="13"/>
      <c r="B1008" s="229"/>
      <c r="C1008" s="230"/>
      <c r="D1008" s="231" t="s">
        <v>150</v>
      </c>
      <c r="E1008" s="232" t="s">
        <v>1</v>
      </c>
      <c r="F1008" s="233" t="s">
        <v>225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150</v>
      </c>
      <c r="AU1008" s="239" t="s">
        <v>148</v>
      </c>
      <c r="AV1008" s="13" t="s">
        <v>81</v>
      </c>
      <c r="AW1008" s="13" t="s">
        <v>30</v>
      </c>
      <c r="AX1008" s="13" t="s">
        <v>73</v>
      </c>
      <c r="AY1008" s="239" t="s">
        <v>140</v>
      </c>
    </row>
    <row r="1009" s="14" customFormat="1">
      <c r="A1009" s="14"/>
      <c r="B1009" s="240"/>
      <c r="C1009" s="241"/>
      <c r="D1009" s="231" t="s">
        <v>150</v>
      </c>
      <c r="E1009" s="242" t="s">
        <v>1</v>
      </c>
      <c r="F1009" s="243" t="s">
        <v>81</v>
      </c>
      <c r="G1009" s="241"/>
      <c r="H1009" s="244">
        <v>1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150</v>
      </c>
      <c r="AU1009" s="250" t="s">
        <v>148</v>
      </c>
      <c r="AV1009" s="14" t="s">
        <v>148</v>
      </c>
      <c r="AW1009" s="14" t="s">
        <v>30</v>
      </c>
      <c r="AX1009" s="14" t="s">
        <v>73</v>
      </c>
      <c r="AY1009" s="250" t="s">
        <v>140</v>
      </c>
    </row>
    <row r="1010" s="13" customFormat="1">
      <c r="A1010" s="13"/>
      <c r="B1010" s="229"/>
      <c r="C1010" s="230"/>
      <c r="D1010" s="231" t="s">
        <v>150</v>
      </c>
      <c r="E1010" s="232" t="s">
        <v>1</v>
      </c>
      <c r="F1010" s="233" t="s">
        <v>221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150</v>
      </c>
      <c r="AU1010" s="239" t="s">
        <v>148</v>
      </c>
      <c r="AV1010" s="13" t="s">
        <v>81</v>
      </c>
      <c r="AW1010" s="13" t="s">
        <v>30</v>
      </c>
      <c r="AX1010" s="13" t="s">
        <v>73</v>
      </c>
      <c r="AY1010" s="239" t="s">
        <v>140</v>
      </c>
    </row>
    <row r="1011" s="14" customFormat="1">
      <c r="A1011" s="14"/>
      <c r="B1011" s="240"/>
      <c r="C1011" s="241"/>
      <c r="D1011" s="231" t="s">
        <v>150</v>
      </c>
      <c r="E1011" s="242" t="s">
        <v>1</v>
      </c>
      <c r="F1011" s="243" t="s">
        <v>148</v>
      </c>
      <c r="G1011" s="241"/>
      <c r="H1011" s="244">
        <v>2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150</v>
      </c>
      <c r="AU1011" s="250" t="s">
        <v>148</v>
      </c>
      <c r="AV1011" s="14" t="s">
        <v>148</v>
      </c>
      <c r="AW1011" s="14" t="s">
        <v>30</v>
      </c>
      <c r="AX1011" s="14" t="s">
        <v>73</v>
      </c>
      <c r="AY1011" s="250" t="s">
        <v>140</v>
      </c>
    </row>
    <row r="1012" s="13" customFormat="1">
      <c r="A1012" s="13"/>
      <c r="B1012" s="229"/>
      <c r="C1012" s="230"/>
      <c r="D1012" s="231" t="s">
        <v>150</v>
      </c>
      <c r="E1012" s="232" t="s">
        <v>1</v>
      </c>
      <c r="F1012" s="233" t="s">
        <v>219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150</v>
      </c>
      <c r="AU1012" s="239" t="s">
        <v>148</v>
      </c>
      <c r="AV1012" s="13" t="s">
        <v>81</v>
      </c>
      <c r="AW1012" s="13" t="s">
        <v>30</v>
      </c>
      <c r="AX1012" s="13" t="s">
        <v>73</v>
      </c>
      <c r="AY1012" s="239" t="s">
        <v>140</v>
      </c>
    </row>
    <row r="1013" s="14" customFormat="1">
      <c r="A1013" s="14"/>
      <c r="B1013" s="240"/>
      <c r="C1013" s="241"/>
      <c r="D1013" s="231" t="s">
        <v>150</v>
      </c>
      <c r="E1013" s="242" t="s">
        <v>1</v>
      </c>
      <c r="F1013" s="243" t="s">
        <v>81</v>
      </c>
      <c r="G1013" s="241"/>
      <c r="H1013" s="244">
        <v>1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150</v>
      </c>
      <c r="AU1013" s="250" t="s">
        <v>148</v>
      </c>
      <c r="AV1013" s="14" t="s">
        <v>148</v>
      </c>
      <c r="AW1013" s="14" t="s">
        <v>30</v>
      </c>
      <c r="AX1013" s="14" t="s">
        <v>73</v>
      </c>
      <c r="AY1013" s="250" t="s">
        <v>140</v>
      </c>
    </row>
    <row r="1014" s="13" customFormat="1">
      <c r="A1014" s="13"/>
      <c r="B1014" s="229"/>
      <c r="C1014" s="230"/>
      <c r="D1014" s="231" t="s">
        <v>150</v>
      </c>
      <c r="E1014" s="232" t="s">
        <v>1</v>
      </c>
      <c r="F1014" s="233" t="s">
        <v>217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150</v>
      </c>
      <c r="AU1014" s="239" t="s">
        <v>148</v>
      </c>
      <c r="AV1014" s="13" t="s">
        <v>81</v>
      </c>
      <c r="AW1014" s="13" t="s">
        <v>30</v>
      </c>
      <c r="AX1014" s="13" t="s">
        <v>73</v>
      </c>
      <c r="AY1014" s="239" t="s">
        <v>140</v>
      </c>
    </row>
    <row r="1015" s="14" customFormat="1">
      <c r="A1015" s="14"/>
      <c r="B1015" s="240"/>
      <c r="C1015" s="241"/>
      <c r="D1015" s="231" t="s">
        <v>150</v>
      </c>
      <c r="E1015" s="242" t="s">
        <v>1</v>
      </c>
      <c r="F1015" s="243" t="s">
        <v>81</v>
      </c>
      <c r="G1015" s="241"/>
      <c r="H1015" s="244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150</v>
      </c>
      <c r="AU1015" s="250" t="s">
        <v>148</v>
      </c>
      <c r="AV1015" s="14" t="s">
        <v>148</v>
      </c>
      <c r="AW1015" s="14" t="s">
        <v>30</v>
      </c>
      <c r="AX1015" s="14" t="s">
        <v>73</v>
      </c>
      <c r="AY1015" s="250" t="s">
        <v>140</v>
      </c>
    </row>
    <row r="1016" s="15" customFormat="1">
      <c r="A1016" s="15"/>
      <c r="B1016" s="262"/>
      <c r="C1016" s="263"/>
      <c r="D1016" s="231" t="s">
        <v>150</v>
      </c>
      <c r="E1016" s="264" t="s">
        <v>1</v>
      </c>
      <c r="F1016" s="265" t="s">
        <v>188</v>
      </c>
      <c r="G1016" s="263"/>
      <c r="H1016" s="266">
        <v>7</v>
      </c>
      <c r="I1016" s="267"/>
      <c r="J1016" s="263"/>
      <c r="K1016" s="263"/>
      <c r="L1016" s="268"/>
      <c r="M1016" s="269"/>
      <c r="N1016" s="270"/>
      <c r="O1016" s="270"/>
      <c r="P1016" s="270"/>
      <c r="Q1016" s="270"/>
      <c r="R1016" s="270"/>
      <c r="S1016" s="270"/>
      <c r="T1016" s="271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72" t="s">
        <v>150</v>
      </c>
      <c r="AU1016" s="272" t="s">
        <v>148</v>
      </c>
      <c r="AV1016" s="15" t="s">
        <v>147</v>
      </c>
      <c r="AW1016" s="15" t="s">
        <v>30</v>
      </c>
      <c r="AX1016" s="15" t="s">
        <v>81</v>
      </c>
      <c r="AY1016" s="272" t="s">
        <v>140</v>
      </c>
    </row>
    <row r="1017" s="2" customFormat="1" ht="24.15" customHeight="1">
      <c r="A1017" s="38"/>
      <c r="B1017" s="39"/>
      <c r="C1017" s="251" t="s">
        <v>1288</v>
      </c>
      <c r="D1017" s="251" t="s">
        <v>159</v>
      </c>
      <c r="E1017" s="252" t="s">
        <v>1289</v>
      </c>
      <c r="F1017" s="253" t="s">
        <v>1290</v>
      </c>
      <c r="G1017" s="254" t="s">
        <v>173</v>
      </c>
      <c r="H1017" s="255">
        <v>7</v>
      </c>
      <c r="I1017" s="256"/>
      <c r="J1017" s="257">
        <f>ROUND(I1017*H1017,2)</f>
        <v>0</v>
      </c>
      <c r="K1017" s="258"/>
      <c r="L1017" s="259"/>
      <c r="M1017" s="260" t="s">
        <v>1</v>
      </c>
      <c r="N1017" s="261" t="s">
        <v>39</v>
      </c>
      <c r="O1017" s="91"/>
      <c r="P1017" s="225">
        <f>O1017*H1017</f>
        <v>0</v>
      </c>
      <c r="Q1017" s="225">
        <v>4.0000000000000003E-05</v>
      </c>
      <c r="R1017" s="225">
        <f>Q1017*H1017</f>
        <v>0.00028000000000000003</v>
      </c>
      <c r="S1017" s="225">
        <v>0</v>
      </c>
      <c r="T1017" s="226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27" t="s">
        <v>367</v>
      </c>
      <c r="AT1017" s="227" t="s">
        <v>159</v>
      </c>
      <c r="AU1017" s="227" t="s">
        <v>148</v>
      </c>
      <c r="AY1017" s="17" t="s">
        <v>140</v>
      </c>
      <c r="BE1017" s="228">
        <f>IF(N1017="základní",J1017,0)</f>
        <v>0</v>
      </c>
      <c r="BF1017" s="228">
        <f>IF(N1017="snížená",J1017,0)</f>
        <v>0</v>
      </c>
      <c r="BG1017" s="228">
        <f>IF(N1017="zákl. přenesená",J1017,0)</f>
        <v>0</v>
      </c>
      <c r="BH1017" s="228">
        <f>IF(N1017="sníž. přenesená",J1017,0)</f>
        <v>0</v>
      </c>
      <c r="BI1017" s="228">
        <f>IF(N1017="nulová",J1017,0)</f>
        <v>0</v>
      </c>
      <c r="BJ1017" s="17" t="s">
        <v>148</v>
      </c>
      <c r="BK1017" s="228">
        <f>ROUND(I1017*H1017,2)</f>
        <v>0</v>
      </c>
      <c r="BL1017" s="17" t="s">
        <v>266</v>
      </c>
      <c r="BM1017" s="227" t="s">
        <v>1291</v>
      </c>
    </row>
    <row r="1018" s="13" customFormat="1">
      <c r="A1018" s="13"/>
      <c r="B1018" s="229"/>
      <c r="C1018" s="230"/>
      <c r="D1018" s="231" t="s">
        <v>150</v>
      </c>
      <c r="E1018" s="232" t="s">
        <v>1</v>
      </c>
      <c r="F1018" s="233" t="s">
        <v>259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150</v>
      </c>
      <c r="AU1018" s="239" t="s">
        <v>148</v>
      </c>
      <c r="AV1018" s="13" t="s">
        <v>81</v>
      </c>
      <c r="AW1018" s="13" t="s">
        <v>30</v>
      </c>
      <c r="AX1018" s="13" t="s">
        <v>73</v>
      </c>
      <c r="AY1018" s="239" t="s">
        <v>140</v>
      </c>
    </row>
    <row r="1019" s="14" customFormat="1">
      <c r="A1019" s="14"/>
      <c r="B1019" s="240"/>
      <c r="C1019" s="241"/>
      <c r="D1019" s="231" t="s">
        <v>150</v>
      </c>
      <c r="E1019" s="242" t="s">
        <v>1</v>
      </c>
      <c r="F1019" s="243" t="s">
        <v>148</v>
      </c>
      <c r="G1019" s="241"/>
      <c r="H1019" s="244">
        <v>2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150</v>
      </c>
      <c r="AU1019" s="250" t="s">
        <v>148</v>
      </c>
      <c r="AV1019" s="14" t="s">
        <v>148</v>
      </c>
      <c r="AW1019" s="14" t="s">
        <v>30</v>
      </c>
      <c r="AX1019" s="14" t="s">
        <v>73</v>
      </c>
      <c r="AY1019" s="250" t="s">
        <v>140</v>
      </c>
    </row>
    <row r="1020" s="13" customFormat="1">
      <c r="A1020" s="13"/>
      <c r="B1020" s="229"/>
      <c r="C1020" s="230"/>
      <c r="D1020" s="231" t="s">
        <v>150</v>
      </c>
      <c r="E1020" s="232" t="s">
        <v>1</v>
      </c>
      <c r="F1020" s="233" t="s">
        <v>225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150</v>
      </c>
      <c r="AU1020" s="239" t="s">
        <v>148</v>
      </c>
      <c r="AV1020" s="13" t="s">
        <v>81</v>
      </c>
      <c r="AW1020" s="13" t="s">
        <v>30</v>
      </c>
      <c r="AX1020" s="13" t="s">
        <v>73</v>
      </c>
      <c r="AY1020" s="239" t="s">
        <v>140</v>
      </c>
    </row>
    <row r="1021" s="14" customFormat="1">
      <c r="A1021" s="14"/>
      <c r="B1021" s="240"/>
      <c r="C1021" s="241"/>
      <c r="D1021" s="231" t="s">
        <v>150</v>
      </c>
      <c r="E1021" s="242" t="s">
        <v>1</v>
      </c>
      <c r="F1021" s="243" t="s">
        <v>81</v>
      </c>
      <c r="G1021" s="241"/>
      <c r="H1021" s="244">
        <v>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150</v>
      </c>
      <c r="AU1021" s="250" t="s">
        <v>148</v>
      </c>
      <c r="AV1021" s="14" t="s">
        <v>148</v>
      </c>
      <c r="AW1021" s="14" t="s">
        <v>30</v>
      </c>
      <c r="AX1021" s="14" t="s">
        <v>73</v>
      </c>
      <c r="AY1021" s="250" t="s">
        <v>140</v>
      </c>
    </row>
    <row r="1022" s="13" customFormat="1">
      <c r="A1022" s="13"/>
      <c r="B1022" s="229"/>
      <c r="C1022" s="230"/>
      <c r="D1022" s="231" t="s">
        <v>150</v>
      </c>
      <c r="E1022" s="232" t="s">
        <v>1</v>
      </c>
      <c r="F1022" s="233" t="s">
        <v>221</v>
      </c>
      <c r="G1022" s="230"/>
      <c r="H1022" s="232" t="s">
        <v>1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150</v>
      </c>
      <c r="AU1022" s="239" t="s">
        <v>148</v>
      </c>
      <c r="AV1022" s="13" t="s">
        <v>81</v>
      </c>
      <c r="AW1022" s="13" t="s">
        <v>30</v>
      </c>
      <c r="AX1022" s="13" t="s">
        <v>73</v>
      </c>
      <c r="AY1022" s="239" t="s">
        <v>140</v>
      </c>
    </row>
    <row r="1023" s="14" customFormat="1">
      <c r="A1023" s="14"/>
      <c r="B1023" s="240"/>
      <c r="C1023" s="241"/>
      <c r="D1023" s="231" t="s">
        <v>150</v>
      </c>
      <c r="E1023" s="242" t="s">
        <v>1</v>
      </c>
      <c r="F1023" s="243" t="s">
        <v>148</v>
      </c>
      <c r="G1023" s="241"/>
      <c r="H1023" s="244">
        <v>2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150</v>
      </c>
      <c r="AU1023" s="250" t="s">
        <v>148</v>
      </c>
      <c r="AV1023" s="14" t="s">
        <v>148</v>
      </c>
      <c r="AW1023" s="14" t="s">
        <v>30</v>
      </c>
      <c r="AX1023" s="14" t="s">
        <v>73</v>
      </c>
      <c r="AY1023" s="250" t="s">
        <v>140</v>
      </c>
    </row>
    <row r="1024" s="13" customFormat="1">
      <c r="A1024" s="13"/>
      <c r="B1024" s="229"/>
      <c r="C1024" s="230"/>
      <c r="D1024" s="231" t="s">
        <v>150</v>
      </c>
      <c r="E1024" s="232" t="s">
        <v>1</v>
      </c>
      <c r="F1024" s="233" t="s">
        <v>219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150</v>
      </c>
      <c r="AU1024" s="239" t="s">
        <v>148</v>
      </c>
      <c r="AV1024" s="13" t="s">
        <v>81</v>
      </c>
      <c r="AW1024" s="13" t="s">
        <v>30</v>
      </c>
      <c r="AX1024" s="13" t="s">
        <v>73</v>
      </c>
      <c r="AY1024" s="239" t="s">
        <v>140</v>
      </c>
    </row>
    <row r="1025" s="14" customFormat="1">
      <c r="A1025" s="14"/>
      <c r="B1025" s="240"/>
      <c r="C1025" s="241"/>
      <c r="D1025" s="231" t="s">
        <v>150</v>
      </c>
      <c r="E1025" s="242" t="s">
        <v>1</v>
      </c>
      <c r="F1025" s="243" t="s">
        <v>81</v>
      </c>
      <c r="G1025" s="241"/>
      <c r="H1025" s="244">
        <v>1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150</v>
      </c>
      <c r="AU1025" s="250" t="s">
        <v>148</v>
      </c>
      <c r="AV1025" s="14" t="s">
        <v>148</v>
      </c>
      <c r="AW1025" s="14" t="s">
        <v>30</v>
      </c>
      <c r="AX1025" s="14" t="s">
        <v>73</v>
      </c>
      <c r="AY1025" s="250" t="s">
        <v>140</v>
      </c>
    </row>
    <row r="1026" s="13" customFormat="1">
      <c r="A1026" s="13"/>
      <c r="B1026" s="229"/>
      <c r="C1026" s="230"/>
      <c r="D1026" s="231" t="s">
        <v>150</v>
      </c>
      <c r="E1026" s="232" t="s">
        <v>1</v>
      </c>
      <c r="F1026" s="233" t="s">
        <v>217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150</v>
      </c>
      <c r="AU1026" s="239" t="s">
        <v>148</v>
      </c>
      <c r="AV1026" s="13" t="s">
        <v>81</v>
      </c>
      <c r="AW1026" s="13" t="s">
        <v>30</v>
      </c>
      <c r="AX1026" s="13" t="s">
        <v>73</v>
      </c>
      <c r="AY1026" s="239" t="s">
        <v>140</v>
      </c>
    </row>
    <row r="1027" s="14" customFormat="1">
      <c r="A1027" s="14"/>
      <c r="B1027" s="240"/>
      <c r="C1027" s="241"/>
      <c r="D1027" s="231" t="s">
        <v>150</v>
      </c>
      <c r="E1027" s="242" t="s">
        <v>1</v>
      </c>
      <c r="F1027" s="243" t="s">
        <v>81</v>
      </c>
      <c r="G1027" s="241"/>
      <c r="H1027" s="244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150</v>
      </c>
      <c r="AU1027" s="250" t="s">
        <v>148</v>
      </c>
      <c r="AV1027" s="14" t="s">
        <v>148</v>
      </c>
      <c r="AW1027" s="14" t="s">
        <v>30</v>
      </c>
      <c r="AX1027" s="14" t="s">
        <v>73</v>
      </c>
      <c r="AY1027" s="250" t="s">
        <v>140</v>
      </c>
    </row>
    <row r="1028" s="15" customFormat="1">
      <c r="A1028" s="15"/>
      <c r="B1028" s="262"/>
      <c r="C1028" s="263"/>
      <c r="D1028" s="231" t="s">
        <v>150</v>
      </c>
      <c r="E1028" s="264" t="s">
        <v>1</v>
      </c>
      <c r="F1028" s="265" t="s">
        <v>188</v>
      </c>
      <c r="G1028" s="263"/>
      <c r="H1028" s="266">
        <v>7</v>
      </c>
      <c r="I1028" s="267"/>
      <c r="J1028" s="263"/>
      <c r="K1028" s="263"/>
      <c r="L1028" s="268"/>
      <c r="M1028" s="269"/>
      <c r="N1028" s="270"/>
      <c r="O1028" s="270"/>
      <c r="P1028" s="270"/>
      <c r="Q1028" s="270"/>
      <c r="R1028" s="270"/>
      <c r="S1028" s="270"/>
      <c r="T1028" s="271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T1028" s="272" t="s">
        <v>150</v>
      </c>
      <c r="AU1028" s="272" t="s">
        <v>148</v>
      </c>
      <c r="AV1028" s="15" t="s">
        <v>147</v>
      </c>
      <c r="AW1028" s="15" t="s">
        <v>30</v>
      </c>
      <c r="AX1028" s="15" t="s">
        <v>81</v>
      </c>
      <c r="AY1028" s="272" t="s">
        <v>140</v>
      </c>
    </row>
    <row r="1029" s="2" customFormat="1" ht="24.15" customHeight="1">
      <c r="A1029" s="38"/>
      <c r="B1029" s="39"/>
      <c r="C1029" s="251" t="s">
        <v>1292</v>
      </c>
      <c r="D1029" s="251" t="s">
        <v>159</v>
      </c>
      <c r="E1029" s="252" t="s">
        <v>1293</v>
      </c>
      <c r="F1029" s="253" t="s">
        <v>1294</v>
      </c>
      <c r="G1029" s="254" t="s">
        <v>173</v>
      </c>
      <c r="H1029" s="255">
        <v>7</v>
      </c>
      <c r="I1029" s="256"/>
      <c r="J1029" s="257">
        <f>ROUND(I1029*H1029,2)</f>
        <v>0</v>
      </c>
      <c r="K1029" s="258"/>
      <c r="L1029" s="259"/>
      <c r="M1029" s="260" t="s">
        <v>1</v>
      </c>
      <c r="N1029" s="261" t="s">
        <v>39</v>
      </c>
      <c r="O1029" s="91"/>
      <c r="P1029" s="225">
        <f>O1029*H1029</f>
        <v>0</v>
      </c>
      <c r="Q1029" s="225">
        <v>1.0000000000000001E-05</v>
      </c>
      <c r="R1029" s="225">
        <f>Q1029*H1029</f>
        <v>7.0000000000000007E-05</v>
      </c>
      <c r="S1029" s="225">
        <v>0</v>
      </c>
      <c r="T1029" s="226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27" t="s">
        <v>367</v>
      </c>
      <c r="AT1029" s="227" t="s">
        <v>159</v>
      </c>
      <c r="AU1029" s="227" t="s">
        <v>148</v>
      </c>
      <c r="AY1029" s="17" t="s">
        <v>140</v>
      </c>
      <c r="BE1029" s="228">
        <f>IF(N1029="základní",J1029,0)</f>
        <v>0</v>
      </c>
      <c r="BF1029" s="228">
        <f>IF(N1029="snížená",J1029,0)</f>
        <v>0</v>
      </c>
      <c r="BG1029" s="228">
        <f>IF(N1029="zákl. přenesená",J1029,0)</f>
        <v>0</v>
      </c>
      <c r="BH1029" s="228">
        <f>IF(N1029="sníž. přenesená",J1029,0)</f>
        <v>0</v>
      </c>
      <c r="BI1029" s="228">
        <f>IF(N1029="nulová",J1029,0)</f>
        <v>0</v>
      </c>
      <c r="BJ1029" s="17" t="s">
        <v>148</v>
      </c>
      <c r="BK1029" s="228">
        <f>ROUND(I1029*H1029,2)</f>
        <v>0</v>
      </c>
      <c r="BL1029" s="17" t="s">
        <v>266</v>
      </c>
      <c r="BM1029" s="227" t="s">
        <v>1295</v>
      </c>
    </row>
    <row r="1030" s="14" customFormat="1">
      <c r="A1030" s="14"/>
      <c r="B1030" s="240"/>
      <c r="C1030" s="241"/>
      <c r="D1030" s="231" t="s">
        <v>150</v>
      </c>
      <c r="E1030" s="242" t="s">
        <v>1</v>
      </c>
      <c r="F1030" s="243" t="s">
        <v>189</v>
      </c>
      <c r="G1030" s="241"/>
      <c r="H1030" s="244">
        <v>7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150</v>
      </c>
      <c r="AU1030" s="250" t="s">
        <v>148</v>
      </c>
      <c r="AV1030" s="14" t="s">
        <v>148</v>
      </c>
      <c r="AW1030" s="14" t="s">
        <v>30</v>
      </c>
      <c r="AX1030" s="14" t="s">
        <v>81</v>
      </c>
      <c r="AY1030" s="250" t="s">
        <v>140</v>
      </c>
    </row>
    <row r="1031" s="2" customFormat="1" ht="16.5" customHeight="1">
      <c r="A1031" s="38"/>
      <c r="B1031" s="39"/>
      <c r="C1031" s="251" t="s">
        <v>1296</v>
      </c>
      <c r="D1031" s="251" t="s">
        <v>159</v>
      </c>
      <c r="E1031" s="252" t="s">
        <v>1297</v>
      </c>
      <c r="F1031" s="253" t="s">
        <v>1298</v>
      </c>
      <c r="G1031" s="254" t="s">
        <v>173</v>
      </c>
      <c r="H1031" s="255">
        <v>2</v>
      </c>
      <c r="I1031" s="256"/>
      <c r="J1031" s="257">
        <f>ROUND(I1031*H1031,2)</f>
        <v>0</v>
      </c>
      <c r="K1031" s="258"/>
      <c r="L1031" s="259"/>
      <c r="M1031" s="260" t="s">
        <v>1</v>
      </c>
      <c r="N1031" s="261" t="s">
        <v>39</v>
      </c>
      <c r="O1031" s="91"/>
      <c r="P1031" s="225">
        <f>O1031*H1031</f>
        <v>0</v>
      </c>
      <c r="Q1031" s="225">
        <v>2.0000000000000002E-05</v>
      </c>
      <c r="R1031" s="225">
        <f>Q1031*H1031</f>
        <v>4.0000000000000003E-05</v>
      </c>
      <c r="S1031" s="225">
        <v>0</v>
      </c>
      <c r="T1031" s="226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27" t="s">
        <v>367</v>
      </c>
      <c r="AT1031" s="227" t="s">
        <v>159</v>
      </c>
      <c r="AU1031" s="227" t="s">
        <v>148</v>
      </c>
      <c r="AY1031" s="17" t="s">
        <v>140</v>
      </c>
      <c r="BE1031" s="228">
        <f>IF(N1031="základní",J1031,0)</f>
        <v>0</v>
      </c>
      <c r="BF1031" s="228">
        <f>IF(N1031="snížená",J1031,0)</f>
        <v>0</v>
      </c>
      <c r="BG1031" s="228">
        <f>IF(N1031="zákl. přenesená",J1031,0)</f>
        <v>0</v>
      </c>
      <c r="BH1031" s="228">
        <f>IF(N1031="sníž. přenesená",J1031,0)</f>
        <v>0</v>
      </c>
      <c r="BI1031" s="228">
        <f>IF(N1031="nulová",J1031,0)</f>
        <v>0</v>
      </c>
      <c r="BJ1031" s="17" t="s">
        <v>148</v>
      </c>
      <c r="BK1031" s="228">
        <f>ROUND(I1031*H1031,2)</f>
        <v>0</v>
      </c>
      <c r="BL1031" s="17" t="s">
        <v>266</v>
      </c>
      <c r="BM1031" s="227" t="s">
        <v>1299</v>
      </c>
    </row>
    <row r="1032" s="14" customFormat="1">
      <c r="A1032" s="14"/>
      <c r="B1032" s="240"/>
      <c r="C1032" s="241"/>
      <c r="D1032" s="231" t="s">
        <v>150</v>
      </c>
      <c r="E1032" s="242" t="s">
        <v>1</v>
      </c>
      <c r="F1032" s="243" t="s">
        <v>148</v>
      </c>
      <c r="G1032" s="241"/>
      <c r="H1032" s="244">
        <v>2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150</v>
      </c>
      <c r="AU1032" s="250" t="s">
        <v>148</v>
      </c>
      <c r="AV1032" s="14" t="s">
        <v>148</v>
      </c>
      <c r="AW1032" s="14" t="s">
        <v>30</v>
      </c>
      <c r="AX1032" s="14" t="s">
        <v>81</v>
      </c>
      <c r="AY1032" s="250" t="s">
        <v>140</v>
      </c>
    </row>
    <row r="1033" s="2" customFormat="1" ht="24.15" customHeight="1">
      <c r="A1033" s="38"/>
      <c r="B1033" s="39"/>
      <c r="C1033" s="215" t="s">
        <v>1300</v>
      </c>
      <c r="D1033" s="215" t="s">
        <v>143</v>
      </c>
      <c r="E1033" s="216" t="s">
        <v>1301</v>
      </c>
      <c r="F1033" s="217" t="s">
        <v>1302</v>
      </c>
      <c r="G1033" s="218" t="s">
        <v>173</v>
      </c>
      <c r="H1033" s="219">
        <v>4</v>
      </c>
      <c r="I1033" s="220"/>
      <c r="J1033" s="221">
        <f>ROUND(I1033*H1033,2)</f>
        <v>0</v>
      </c>
      <c r="K1033" s="222"/>
      <c r="L1033" s="44"/>
      <c r="M1033" s="223" t="s">
        <v>1</v>
      </c>
      <c r="N1033" s="224" t="s">
        <v>39</v>
      </c>
      <c r="O1033" s="91"/>
      <c r="P1033" s="225">
        <f>O1033*H1033</f>
        <v>0</v>
      </c>
      <c r="Q1033" s="225">
        <v>0</v>
      </c>
      <c r="R1033" s="225">
        <f>Q1033*H1033</f>
        <v>0</v>
      </c>
      <c r="S1033" s="225">
        <v>0</v>
      </c>
      <c r="T1033" s="226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27" t="s">
        <v>266</v>
      </c>
      <c r="AT1033" s="227" t="s">
        <v>143</v>
      </c>
      <c r="AU1033" s="227" t="s">
        <v>148</v>
      </c>
      <c r="AY1033" s="17" t="s">
        <v>140</v>
      </c>
      <c r="BE1033" s="228">
        <f>IF(N1033="základní",J1033,0)</f>
        <v>0</v>
      </c>
      <c r="BF1033" s="228">
        <f>IF(N1033="snížená",J1033,0)</f>
        <v>0</v>
      </c>
      <c r="BG1033" s="228">
        <f>IF(N1033="zákl. přenesená",J1033,0)</f>
        <v>0</v>
      </c>
      <c r="BH1033" s="228">
        <f>IF(N1033="sníž. přenesená",J1033,0)</f>
        <v>0</v>
      </c>
      <c r="BI1033" s="228">
        <f>IF(N1033="nulová",J1033,0)</f>
        <v>0</v>
      </c>
      <c r="BJ1033" s="17" t="s">
        <v>148</v>
      </c>
      <c r="BK1033" s="228">
        <f>ROUND(I1033*H1033,2)</f>
        <v>0</v>
      </c>
      <c r="BL1033" s="17" t="s">
        <v>266</v>
      </c>
      <c r="BM1033" s="227" t="s">
        <v>1303</v>
      </c>
    </row>
    <row r="1034" s="13" customFormat="1">
      <c r="A1034" s="13"/>
      <c r="B1034" s="229"/>
      <c r="C1034" s="230"/>
      <c r="D1034" s="231" t="s">
        <v>150</v>
      </c>
      <c r="E1034" s="232" t="s">
        <v>1</v>
      </c>
      <c r="F1034" s="233" t="s">
        <v>215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150</v>
      </c>
      <c r="AU1034" s="239" t="s">
        <v>148</v>
      </c>
      <c r="AV1034" s="13" t="s">
        <v>81</v>
      </c>
      <c r="AW1034" s="13" t="s">
        <v>30</v>
      </c>
      <c r="AX1034" s="13" t="s">
        <v>73</v>
      </c>
      <c r="AY1034" s="239" t="s">
        <v>140</v>
      </c>
    </row>
    <row r="1035" s="14" customFormat="1">
      <c r="A1035" s="14"/>
      <c r="B1035" s="240"/>
      <c r="C1035" s="241"/>
      <c r="D1035" s="231" t="s">
        <v>150</v>
      </c>
      <c r="E1035" s="242" t="s">
        <v>1</v>
      </c>
      <c r="F1035" s="243" t="s">
        <v>148</v>
      </c>
      <c r="G1035" s="241"/>
      <c r="H1035" s="244">
        <v>2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150</v>
      </c>
      <c r="AU1035" s="250" t="s">
        <v>148</v>
      </c>
      <c r="AV1035" s="14" t="s">
        <v>148</v>
      </c>
      <c r="AW1035" s="14" t="s">
        <v>30</v>
      </c>
      <c r="AX1035" s="14" t="s">
        <v>73</v>
      </c>
      <c r="AY1035" s="250" t="s">
        <v>140</v>
      </c>
    </row>
    <row r="1036" s="13" customFormat="1">
      <c r="A1036" s="13"/>
      <c r="B1036" s="229"/>
      <c r="C1036" s="230"/>
      <c r="D1036" s="231" t="s">
        <v>150</v>
      </c>
      <c r="E1036" s="232" t="s">
        <v>1</v>
      </c>
      <c r="F1036" s="233" t="s">
        <v>259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150</v>
      </c>
      <c r="AU1036" s="239" t="s">
        <v>148</v>
      </c>
      <c r="AV1036" s="13" t="s">
        <v>81</v>
      </c>
      <c r="AW1036" s="13" t="s">
        <v>30</v>
      </c>
      <c r="AX1036" s="13" t="s">
        <v>73</v>
      </c>
      <c r="AY1036" s="239" t="s">
        <v>140</v>
      </c>
    </row>
    <row r="1037" s="14" customFormat="1">
      <c r="A1037" s="14"/>
      <c r="B1037" s="240"/>
      <c r="C1037" s="241"/>
      <c r="D1037" s="231" t="s">
        <v>150</v>
      </c>
      <c r="E1037" s="242" t="s">
        <v>1</v>
      </c>
      <c r="F1037" s="243" t="s">
        <v>148</v>
      </c>
      <c r="G1037" s="241"/>
      <c r="H1037" s="244">
        <v>2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150</v>
      </c>
      <c r="AU1037" s="250" t="s">
        <v>148</v>
      </c>
      <c r="AV1037" s="14" t="s">
        <v>148</v>
      </c>
      <c r="AW1037" s="14" t="s">
        <v>30</v>
      </c>
      <c r="AX1037" s="14" t="s">
        <v>73</v>
      </c>
      <c r="AY1037" s="250" t="s">
        <v>140</v>
      </c>
    </row>
    <row r="1038" s="15" customFormat="1">
      <c r="A1038" s="15"/>
      <c r="B1038" s="262"/>
      <c r="C1038" s="263"/>
      <c r="D1038" s="231" t="s">
        <v>150</v>
      </c>
      <c r="E1038" s="264" t="s">
        <v>1</v>
      </c>
      <c r="F1038" s="265" t="s">
        <v>188</v>
      </c>
      <c r="G1038" s="263"/>
      <c r="H1038" s="266">
        <v>4</v>
      </c>
      <c r="I1038" s="267"/>
      <c r="J1038" s="263"/>
      <c r="K1038" s="263"/>
      <c r="L1038" s="268"/>
      <c r="M1038" s="269"/>
      <c r="N1038" s="270"/>
      <c r="O1038" s="270"/>
      <c r="P1038" s="270"/>
      <c r="Q1038" s="270"/>
      <c r="R1038" s="270"/>
      <c r="S1038" s="270"/>
      <c r="T1038" s="271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72" t="s">
        <v>150</v>
      </c>
      <c r="AU1038" s="272" t="s">
        <v>148</v>
      </c>
      <c r="AV1038" s="15" t="s">
        <v>147</v>
      </c>
      <c r="AW1038" s="15" t="s">
        <v>30</v>
      </c>
      <c r="AX1038" s="15" t="s">
        <v>81</v>
      </c>
      <c r="AY1038" s="272" t="s">
        <v>140</v>
      </c>
    </row>
    <row r="1039" s="2" customFormat="1" ht="24.15" customHeight="1">
      <c r="A1039" s="38"/>
      <c r="B1039" s="39"/>
      <c r="C1039" s="251" t="s">
        <v>1304</v>
      </c>
      <c r="D1039" s="251" t="s">
        <v>159</v>
      </c>
      <c r="E1039" s="252" t="s">
        <v>1305</v>
      </c>
      <c r="F1039" s="253" t="s">
        <v>1306</v>
      </c>
      <c r="G1039" s="254" t="s">
        <v>173</v>
      </c>
      <c r="H1039" s="255">
        <v>4</v>
      </c>
      <c r="I1039" s="256"/>
      <c r="J1039" s="257">
        <f>ROUND(I1039*H1039,2)</f>
        <v>0</v>
      </c>
      <c r="K1039" s="258"/>
      <c r="L1039" s="259"/>
      <c r="M1039" s="260" t="s">
        <v>1</v>
      </c>
      <c r="N1039" s="261" t="s">
        <v>39</v>
      </c>
      <c r="O1039" s="91"/>
      <c r="P1039" s="225">
        <f>O1039*H1039</f>
        <v>0</v>
      </c>
      <c r="Q1039" s="225">
        <v>4.0000000000000003E-05</v>
      </c>
      <c r="R1039" s="225">
        <f>Q1039*H1039</f>
        <v>0.00016000000000000001</v>
      </c>
      <c r="S1039" s="225">
        <v>0</v>
      </c>
      <c r="T1039" s="22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27" t="s">
        <v>367</v>
      </c>
      <c r="AT1039" s="227" t="s">
        <v>159</v>
      </c>
      <c r="AU1039" s="227" t="s">
        <v>148</v>
      </c>
      <c r="AY1039" s="17" t="s">
        <v>140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17" t="s">
        <v>148</v>
      </c>
      <c r="BK1039" s="228">
        <f>ROUND(I1039*H1039,2)</f>
        <v>0</v>
      </c>
      <c r="BL1039" s="17" t="s">
        <v>266</v>
      </c>
      <c r="BM1039" s="227" t="s">
        <v>1307</v>
      </c>
    </row>
    <row r="1040" s="13" customFormat="1">
      <c r="A1040" s="13"/>
      <c r="B1040" s="229"/>
      <c r="C1040" s="230"/>
      <c r="D1040" s="231" t="s">
        <v>150</v>
      </c>
      <c r="E1040" s="232" t="s">
        <v>1</v>
      </c>
      <c r="F1040" s="233" t="s">
        <v>215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150</v>
      </c>
      <c r="AU1040" s="239" t="s">
        <v>148</v>
      </c>
      <c r="AV1040" s="13" t="s">
        <v>81</v>
      </c>
      <c r="AW1040" s="13" t="s">
        <v>30</v>
      </c>
      <c r="AX1040" s="13" t="s">
        <v>73</v>
      </c>
      <c r="AY1040" s="239" t="s">
        <v>140</v>
      </c>
    </row>
    <row r="1041" s="14" customFormat="1">
      <c r="A1041" s="14"/>
      <c r="B1041" s="240"/>
      <c r="C1041" s="241"/>
      <c r="D1041" s="231" t="s">
        <v>150</v>
      </c>
      <c r="E1041" s="242" t="s">
        <v>1</v>
      </c>
      <c r="F1041" s="243" t="s">
        <v>148</v>
      </c>
      <c r="G1041" s="241"/>
      <c r="H1041" s="244">
        <v>2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150</v>
      </c>
      <c r="AU1041" s="250" t="s">
        <v>148</v>
      </c>
      <c r="AV1041" s="14" t="s">
        <v>148</v>
      </c>
      <c r="AW1041" s="14" t="s">
        <v>30</v>
      </c>
      <c r="AX1041" s="14" t="s">
        <v>73</v>
      </c>
      <c r="AY1041" s="250" t="s">
        <v>140</v>
      </c>
    </row>
    <row r="1042" s="13" customFormat="1">
      <c r="A1042" s="13"/>
      <c r="B1042" s="229"/>
      <c r="C1042" s="230"/>
      <c r="D1042" s="231" t="s">
        <v>150</v>
      </c>
      <c r="E1042" s="232" t="s">
        <v>1</v>
      </c>
      <c r="F1042" s="233" t="s">
        <v>259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150</v>
      </c>
      <c r="AU1042" s="239" t="s">
        <v>148</v>
      </c>
      <c r="AV1042" s="13" t="s">
        <v>81</v>
      </c>
      <c r="AW1042" s="13" t="s">
        <v>30</v>
      </c>
      <c r="AX1042" s="13" t="s">
        <v>73</v>
      </c>
      <c r="AY1042" s="239" t="s">
        <v>140</v>
      </c>
    </row>
    <row r="1043" s="14" customFormat="1">
      <c r="A1043" s="14"/>
      <c r="B1043" s="240"/>
      <c r="C1043" s="241"/>
      <c r="D1043" s="231" t="s">
        <v>150</v>
      </c>
      <c r="E1043" s="242" t="s">
        <v>1</v>
      </c>
      <c r="F1043" s="243" t="s">
        <v>148</v>
      </c>
      <c r="G1043" s="241"/>
      <c r="H1043" s="244">
        <v>2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150</v>
      </c>
      <c r="AU1043" s="250" t="s">
        <v>148</v>
      </c>
      <c r="AV1043" s="14" t="s">
        <v>148</v>
      </c>
      <c r="AW1043" s="14" t="s">
        <v>30</v>
      </c>
      <c r="AX1043" s="14" t="s">
        <v>73</v>
      </c>
      <c r="AY1043" s="250" t="s">
        <v>140</v>
      </c>
    </row>
    <row r="1044" s="15" customFormat="1">
      <c r="A1044" s="15"/>
      <c r="B1044" s="262"/>
      <c r="C1044" s="263"/>
      <c r="D1044" s="231" t="s">
        <v>150</v>
      </c>
      <c r="E1044" s="264" t="s">
        <v>1</v>
      </c>
      <c r="F1044" s="265" t="s">
        <v>188</v>
      </c>
      <c r="G1044" s="263"/>
      <c r="H1044" s="266">
        <v>4</v>
      </c>
      <c r="I1044" s="267"/>
      <c r="J1044" s="263"/>
      <c r="K1044" s="263"/>
      <c r="L1044" s="268"/>
      <c r="M1044" s="269"/>
      <c r="N1044" s="270"/>
      <c r="O1044" s="270"/>
      <c r="P1044" s="270"/>
      <c r="Q1044" s="270"/>
      <c r="R1044" s="270"/>
      <c r="S1044" s="270"/>
      <c r="T1044" s="271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72" t="s">
        <v>150</v>
      </c>
      <c r="AU1044" s="272" t="s">
        <v>148</v>
      </c>
      <c r="AV1044" s="15" t="s">
        <v>147</v>
      </c>
      <c r="AW1044" s="15" t="s">
        <v>30</v>
      </c>
      <c r="AX1044" s="15" t="s">
        <v>81</v>
      </c>
      <c r="AY1044" s="272" t="s">
        <v>140</v>
      </c>
    </row>
    <row r="1045" s="2" customFormat="1" ht="16.5" customHeight="1">
      <c r="A1045" s="38"/>
      <c r="B1045" s="39"/>
      <c r="C1045" s="251" t="s">
        <v>1308</v>
      </c>
      <c r="D1045" s="251" t="s">
        <v>159</v>
      </c>
      <c r="E1045" s="252" t="s">
        <v>1309</v>
      </c>
      <c r="F1045" s="253" t="s">
        <v>1310</v>
      </c>
      <c r="G1045" s="254" t="s">
        <v>173</v>
      </c>
      <c r="H1045" s="255">
        <v>4</v>
      </c>
      <c r="I1045" s="256"/>
      <c r="J1045" s="257">
        <f>ROUND(I1045*H1045,2)</f>
        <v>0</v>
      </c>
      <c r="K1045" s="258"/>
      <c r="L1045" s="259"/>
      <c r="M1045" s="260" t="s">
        <v>1</v>
      </c>
      <c r="N1045" s="261" t="s">
        <v>39</v>
      </c>
      <c r="O1045" s="91"/>
      <c r="P1045" s="225">
        <f>O1045*H1045</f>
        <v>0</v>
      </c>
      <c r="Q1045" s="225">
        <v>5.0000000000000002E-05</v>
      </c>
      <c r="R1045" s="225">
        <f>Q1045*H1045</f>
        <v>0.00020000000000000001</v>
      </c>
      <c r="S1045" s="225">
        <v>0</v>
      </c>
      <c r="T1045" s="22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367</v>
      </c>
      <c r="AT1045" s="227" t="s">
        <v>159</v>
      </c>
      <c r="AU1045" s="227" t="s">
        <v>148</v>
      </c>
      <c r="AY1045" s="17" t="s">
        <v>140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148</v>
      </c>
      <c r="BK1045" s="228">
        <f>ROUND(I1045*H1045,2)</f>
        <v>0</v>
      </c>
      <c r="BL1045" s="17" t="s">
        <v>266</v>
      </c>
      <c r="BM1045" s="227" t="s">
        <v>1311</v>
      </c>
    </row>
    <row r="1046" s="13" customFormat="1">
      <c r="A1046" s="13"/>
      <c r="B1046" s="229"/>
      <c r="C1046" s="230"/>
      <c r="D1046" s="231" t="s">
        <v>150</v>
      </c>
      <c r="E1046" s="232" t="s">
        <v>1</v>
      </c>
      <c r="F1046" s="233" t="s">
        <v>215</v>
      </c>
      <c r="G1046" s="230"/>
      <c r="H1046" s="232" t="s">
        <v>1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9" t="s">
        <v>150</v>
      </c>
      <c r="AU1046" s="239" t="s">
        <v>148</v>
      </c>
      <c r="AV1046" s="13" t="s">
        <v>81</v>
      </c>
      <c r="AW1046" s="13" t="s">
        <v>30</v>
      </c>
      <c r="AX1046" s="13" t="s">
        <v>73</v>
      </c>
      <c r="AY1046" s="239" t="s">
        <v>140</v>
      </c>
    </row>
    <row r="1047" s="14" customFormat="1">
      <c r="A1047" s="14"/>
      <c r="B1047" s="240"/>
      <c r="C1047" s="241"/>
      <c r="D1047" s="231" t="s">
        <v>150</v>
      </c>
      <c r="E1047" s="242" t="s">
        <v>1</v>
      </c>
      <c r="F1047" s="243" t="s">
        <v>148</v>
      </c>
      <c r="G1047" s="241"/>
      <c r="H1047" s="244">
        <v>2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0" t="s">
        <v>150</v>
      </c>
      <c r="AU1047" s="250" t="s">
        <v>148</v>
      </c>
      <c r="AV1047" s="14" t="s">
        <v>148</v>
      </c>
      <c r="AW1047" s="14" t="s">
        <v>30</v>
      </c>
      <c r="AX1047" s="14" t="s">
        <v>73</v>
      </c>
      <c r="AY1047" s="250" t="s">
        <v>140</v>
      </c>
    </row>
    <row r="1048" s="13" customFormat="1">
      <c r="A1048" s="13"/>
      <c r="B1048" s="229"/>
      <c r="C1048" s="230"/>
      <c r="D1048" s="231" t="s">
        <v>150</v>
      </c>
      <c r="E1048" s="232" t="s">
        <v>1</v>
      </c>
      <c r="F1048" s="233" t="s">
        <v>259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150</v>
      </c>
      <c r="AU1048" s="239" t="s">
        <v>148</v>
      </c>
      <c r="AV1048" s="13" t="s">
        <v>81</v>
      </c>
      <c r="AW1048" s="13" t="s">
        <v>30</v>
      </c>
      <c r="AX1048" s="13" t="s">
        <v>73</v>
      </c>
      <c r="AY1048" s="239" t="s">
        <v>140</v>
      </c>
    </row>
    <row r="1049" s="14" customFormat="1">
      <c r="A1049" s="14"/>
      <c r="B1049" s="240"/>
      <c r="C1049" s="241"/>
      <c r="D1049" s="231" t="s">
        <v>150</v>
      </c>
      <c r="E1049" s="242" t="s">
        <v>1</v>
      </c>
      <c r="F1049" s="243" t="s">
        <v>148</v>
      </c>
      <c r="G1049" s="241"/>
      <c r="H1049" s="244">
        <v>2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150</v>
      </c>
      <c r="AU1049" s="250" t="s">
        <v>148</v>
      </c>
      <c r="AV1049" s="14" t="s">
        <v>148</v>
      </c>
      <c r="AW1049" s="14" t="s">
        <v>30</v>
      </c>
      <c r="AX1049" s="14" t="s">
        <v>73</v>
      </c>
      <c r="AY1049" s="250" t="s">
        <v>140</v>
      </c>
    </row>
    <row r="1050" s="15" customFormat="1">
      <c r="A1050" s="15"/>
      <c r="B1050" s="262"/>
      <c r="C1050" s="263"/>
      <c r="D1050" s="231" t="s">
        <v>150</v>
      </c>
      <c r="E1050" s="264" t="s">
        <v>1</v>
      </c>
      <c r="F1050" s="265" t="s">
        <v>188</v>
      </c>
      <c r="G1050" s="263"/>
      <c r="H1050" s="266">
        <v>4</v>
      </c>
      <c r="I1050" s="267"/>
      <c r="J1050" s="263"/>
      <c r="K1050" s="263"/>
      <c r="L1050" s="268"/>
      <c r="M1050" s="269"/>
      <c r="N1050" s="270"/>
      <c r="O1050" s="270"/>
      <c r="P1050" s="270"/>
      <c r="Q1050" s="270"/>
      <c r="R1050" s="270"/>
      <c r="S1050" s="270"/>
      <c r="T1050" s="271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72" t="s">
        <v>150</v>
      </c>
      <c r="AU1050" s="272" t="s">
        <v>148</v>
      </c>
      <c r="AV1050" s="15" t="s">
        <v>147</v>
      </c>
      <c r="AW1050" s="15" t="s">
        <v>30</v>
      </c>
      <c r="AX1050" s="15" t="s">
        <v>81</v>
      </c>
      <c r="AY1050" s="272" t="s">
        <v>140</v>
      </c>
    </row>
    <row r="1051" s="2" customFormat="1" ht="24.15" customHeight="1">
      <c r="A1051" s="38"/>
      <c r="B1051" s="39"/>
      <c r="C1051" s="215" t="s">
        <v>1312</v>
      </c>
      <c r="D1051" s="215" t="s">
        <v>143</v>
      </c>
      <c r="E1051" s="216" t="s">
        <v>1313</v>
      </c>
      <c r="F1051" s="217" t="s">
        <v>1314</v>
      </c>
      <c r="G1051" s="218" t="s">
        <v>173</v>
      </c>
      <c r="H1051" s="219">
        <v>1</v>
      </c>
      <c r="I1051" s="220"/>
      <c r="J1051" s="221">
        <f>ROUND(I1051*H1051,2)</f>
        <v>0</v>
      </c>
      <c r="K1051" s="222"/>
      <c r="L1051" s="44"/>
      <c r="M1051" s="223" t="s">
        <v>1</v>
      </c>
      <c r="N1051" s="224" t="s">
        <v>39</v>
      </c>
      <c r="O1051" s="91"/>
      <c r="P1051" s="225">
        <f>O1051*H1051</f>
        <v>0</v>
      </c>
      <c r="Q1051" s="225">
        <v>0</v>
      </c>
      <c r="R1051" s="225">
        <f>Q1051*H1051</f>
        <v>0</v>
      </c>
      <c r="S1051" s="225">
        <v>0</v>
      </c>
      <c r="T1051" s="226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27" t="s">
        <v>266</v>
      </c>
      <c r="AT1051" s="227" t="s">
        <v>143</v>
      </c>
      <c r="AU1051" s="227" t="s">
        <v>148</v>
      </c>
      <c r="AY1051" s="17" t="s">
        <v>140</v>
      </c>
      <c r="BE1051" s="228">
        <f>IF(N1051="základní",J1051,0)</f>
        <v>0</v>
      </c>
      <c r="BF1051" s="228">
        <f>IF(N1051="snížená",J1051,0)</f>
        <v>0</v>
      </c>
      <c r="BG1051" s="228">
        <f>IF(N1051="zákl. přenesená",J1051,0)</f>
        <v>0</v>
      </c>
      <c r="BH1051" s="228">
        <f>IF(N1051="sníž. přenesená",J1051,0)</f>
        <v>0</v>
      </c>
      <c r="BI1051" s="228">
        <f>IF(N1051="nulová",J1051,0)</f>
        <v>0</v>
      </c>
      <c r="BJ1051" s="17" t="s">
        <v>148</v>
      </c>
      <c r="BK1051" s="228">
        <f>ROUND(I1051*H1051,2)</f>
        <v>0</v>
      </c>
      <c r="BL1051" s="17" t="s">
        <v>266</v>
      </c>
      <c r="BM1051" s="227" t="s">
        <v>1315</v>
      </c>
    </row>
    <row r="1052" s="13" customFormat="1">
      <c r="A1052" s="13"/>
      <c r="B1052" s="229"/>
      <c r="C1052" s="230"/>
      <c r="D1052" s="231" t="s">
        <v>150</v>
      </c>
      <c r="E1052" s="232" t="s">
        <v>1</v>
      </c>
      <c r="F1052" s="233" t="s">
        <v>1316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150</v>
      </c>
      <c r="AU1052" s="239" t="s">
        <v>148</v>
      </c>
      <c r="AV1052" s="13" t="s">
        <v>81</v>
      </c>
      <c r="AW1052" s="13" t="s">
        <v>30</v>
      </c>
      <c r="AX1052" s="13" t="s">
        <v>73</v>
      </c>
      <c r="AY1052" s="239" t="s">
        <v>140</v>
      </c>
    </row>
    <row r="1053" s="14" customFormat="1">
      <c r="A1053" s="14"/>
      <c r="B1053" s="240"/>
      <c r="C1053" s="241"/>
      <c r="D1053" s="231" t="s">
        <v>150</v>
      </c>
      <c r="E1053" s="242" t="s">
        <v>1</v>
      </c>
      <c r="F1053" s="243" t="s">
        <v>81</v>
      </c>
      <c r="G1053" s="241"/>
      <c r="H1053" s="244">
        <v>1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150</v>
      </c>
      <c r="AU1053" s="250" t="s">
        <v>148</v>
      </c>
      <c r="AV1053" s="14" t="s">
        <v>148</v>
      </c>
      <c r="AW1053" s="14" t="s">
        <v>30</v>
      </c>
      <c r="AX1053" s="14" t="s">
        <v>81</v>
      </c>
      <c r="AY1053" s="250" t="s">
        <v>140</v>
      </c>
    </row>
    <row r="1054" s="2" customFormat="1" ht="16.5" customHeight="1">
      <c r="A1054" s="38"/>
      <c r="B1054" s="39"/>
      <c r="C1054" s="251" t="s">
        <v>1317</v>
      </c>
      <c r="D1054" s="251" t="s">
        <v>159</v>
      </c>
      <c r="E1054" s="252" t="s">
        <v>1318</v>
      </c>
      <c r="F1054" s="253" t="s">
        <v>1319</v>
      </c>
      <c r="G1054" s="254" t="s">
        <v>173</v>
      </c>
      <c r="H1054" s="255">
        <v>1</v>
      </c>
      <c r="I1054" s="256"/>
      <c r="J1054" s="257">
        <f>ROUND(I1054*H1054,2)</f>
        <v>0</v>
      </c>
      <c r="K1054" s="258"/>
      <c r="L1054" s="259"/>
      <c r="M1054" s="260" t="s">
        <v>1</v>
      </c>
      <c r="N1054" s="261" t="s">
        <v>39</v>
      </c>
      <c r="O1054" s="91"/>
      <c r="P1054" s="225">
        <f>O1054*H1054</f>
        <v>0</v>
      </c>
      <c r="Q1054" s="225">
        <v>0</v>
      </c>
      <c r="R1054" s="225">
        <f>Q1054*H1054</f>
        <v>0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367</v>
      </c>
      <c r="AT1054" s="227" t="s">
        <v>159</v>
      </c>
      <c r="AU1054" s="227" t="s">
        <v>148</v>
      </c>
      <c r="AY1054" s="17" t="s">
        <v>140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148</v>
      </c>
      <c r="BK1054" s="228">
        <f>ROUND(I1054*H1054,2)</f>
        <v>0</v>
      </c>
      <c r="BL1054" s="17" t="s">
        <v>266</v>
      </c>
      <c r="BM1054" s="227" t="s">
        <v>1320</v>
      </c>
    </row>
    <row r="1055" s="2" customFormat="1" ht="33" customHeight="1">
      <c r="A1055" s="38"/>
      <c r="B1055" s="39"/>
      <c r="C1055" s="215" t="s">
        <v>1321</v>
      </c>
      <c r="D1055" s="215" t="s">
        <v>143</v>
      </c>
      <c r="E1055" s="216" t="s">
        <v>1322</v>
      </c>
      <c r="F1055" s="217" t="s">
        <v>1323</v>
      </c>
      <c r="G1055" s="218" t="s">
        <v>173</v>
      </c>
      <c r="H1055" s="219">
        <v>8</v>
      </c>
      <c r="I1055" s="220"/>
      <c r="J1055" s="221">
        <f>ROUND(I1055*H1055,2)</f>
        <v>0</v>
      </c>
      <c r="K1055" s="222"/>
      <c r="L1055" s="44"/>
      <c r="M1055" s="223" t="s">
        <v>1</v>
      </c>
      <c r="N1055" s="224" t="s">
        <v>39</v>
      </c>
      <c r="O1055" s="91"/>
      <c r="P1055" s="225">
        <f>O1055*H1055</f>
        <v>0</v>
      </c>
      <c r="Q1055" s="225">
        <v>0</v>
      </c>
      <c r="R1055" s="225">
        <f>Q1055*H1055</f>
        <v>0</v>
      </c>
      <c r="S1055" s="225">
        <v>5.0000000000000002E-05</v>
      </c>
      <c r="T1055" s="226">
        <f>S1055*H1055</f>
        <v>0.00040000000000000002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7" t="s">
        <v>266</v>
      </c>
      <c r="AT1055" s="227" t="s">
        <v>143</v>
      </c>
      <c r="AU1055" s="227" t="s">
        <v>148</v>
      </c>
      <c r="AY1055" s="17" t="s">
        <v>140</v>
      </c>
      <c r="BE1055" s="228">
        <f>IF(N1055="základní",J1055,0)</f>
        <v>0</v>
      </c>
      <c r="BF1055" s="228">
        <f>IF(N1055="snížená",J1055,0)</f>
        <v>0</v>
      </c>
      <c r="BG1055" s="228">
        <f>IF(N1055="zákl. přenesená",J1055,0)</f>
        <v>0</v>
      </c>
      <c r="BH1055" s="228">
        <f>IF(N1055="sníž. přenesená",J1055,0)</f>
        <v>0</v>
      </c>
      <c r="BI1055" s="228">
        <f>IF(N1055="nulová",J1055,0)</f>
        <v>0</v>
      </c>
      <c r="BJ1055" s="17" t="s">
        <v>148</v>
      </c>
      <c r="BK1055" s="228">
        <f>ROUND(I1055*H1055,2)</f>
        <v>0</v>
      </c>
      <c r="BL1055" s="17" t="s">
        <v>266</v>
      </c>
      <c r="BM1055" s="227" t="s">
        <v>1324</v>
      </c>
    </row>
    <row r="1056" s="13" customFormat="1">
      <c r="A1056" s="13"/>
      <c r="B1056" s="229"/>
      <c r="C1056" s="230"/>
      <c r="D1056" s="231" t="s">
        <v>150</v>
      </c>
      <c r="E1056" s="232" t="s">
        <v>1</v>
      </c>
      <c r="F1056" s="233" t="s">
        <v>215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150</v>
      </c>
      <c r="AU1056" s="239" t="s">
        <v>148</v>
      </c>
      <c r="AV1056" s="13" t="s">
        <v>81</v>
      </c>
      <c r="AW1056" s="13" t="s">
        <v>30</v>
      </c>
      <c r="AX1056" s="13" t="s">
        <v>73</v>
      </c>
      <c r="AY1056" s="239" t="s">
        <v>140</v>
      </c>
    </row>
    <row r="1057" s="14" customFormat="1">
      <c r="A1057" s="14"/>
      <c r="B1057" s="240"/>
      <c r="C1057" s="241"/>
      <c r="D1057" s="231" t="s">
        <v>150</v>
      </c>
      <c r="E1057" s="242" t="s">
        <v>1</v>
      </c>
      <c r="F1057" s="243" t="s">
        <v>81</v>
      </c>
      <c r="G1057" s="241"/>
      <c r="H1057" s="244">
        <v>1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150</v>
      </c>
      <c r="AU1057" s="250" t="s">
        <v>148</v>
      </c>
      <c r="AV1057" s="14" t="s">
        <v>148</v>
      </c>
      <c r="AW1057" s="14" t="s">
        <v>30</v>
      </c>
      <c r="AX1057" s="14" t="s">
        <v>73</v>
      </c>
      <c r="AY1057" s="250" t="s">
        <v>140</v>
      </c>
    </row>
    <row r="1058" s="13" customFormat="1">
      <c r="A1058" s="13"/>
      <c r="B1058" s="229"/>
      <c r="C1058" s="230"/>
      <c r="D1058" s="231" t="s">
        <v>150</v>
      </c>
      <c r="E1058" s="232" t="s">
        <v>1</v>
      </c>
      <c r="F1058" s="233" t="s">
        <v>217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150</v>
      </c>
      <c r="AU1058" s="239" t="s">
        <v>148</v>
      </c>
      <c r="AV1058" s="13" t="s">
        <v>81</v>
      </c>
      <c r="AW1058" s="13" t="s">
        <v>30</v>
      </c>
      <c r="AX1058" s="13" t="s">
        <v>73</v>
      </c>
      <c r="AY1058" s="239" t="s">
        <v>140</v>
      </c>
    </row>
    <row r="1059" s="14" customFormat="1">
      <c r="A1059" s="14"/>
      <c r="B1059" s="240"/>
      <c r="C1059" s="241"/>
      <c r="D1059" s="231" t="s">
        <v>150</v>
      </c>
      <c r="E1059" s="242" t="s">
        <v>1</v>
      </c>
      <c r="F1059" s="243" t="s">
        <v>81</v>
      </c>
      <c r="G1059" s="241"/>
      <c r="H1059" s="244">
        <v>1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150</v>
      </c>
      <c r="AU1059" s="250" t="s">
        <v>148</v>
      </c>
      <c r="AV1059" s="14" t="s">
        <v>148</v>
      </c>
      <c r="AW1059" s="14" t="s">
        <v>30</v>
      </c>
      <c r="AX1059" s="14" t="s">
        <v>73</v>
      </c>
      <c r="AY1059" s="250" t="s">
        <v>140</v>
      </c>
    </row>
    <row r="1060" s="13" customFormat="1">
      <c r="A1060" s="13"/>
      <c r="B1060" s="229"/>
      <c r="C1060" s="230"/>
      <c r="D1060" s="231" t="s">
        <v>150</v>
      </c>
      <c r="E1060" s="232" t="s">
        <v>1</v>
      </c>
      <c r="F1060" s="233" t="s">
        <v>496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150</v>
      </c>
      <c r="AU1060" s="239" t="s">
        <v>148</v>
      </c>
      <c r="AV1060" s="13" t="s">
        <v>81</v>
      </c>
      <c r="AW1060" s="13" t="s">
        <v>30</v>
      </c>
      <c r="AX1060" s="13" t="s">
        <v>73</v>
      </c>
      <c r="AY1060" s="239" t="s">
        <v>140</v>
      </c>
    </row>
    <row r="1061" s="14" customFormat="1">
      <c r="A1061" s="14"/>
      <c r="B1061" s="240"/>
      <c r="C1061" s="241"/>
      <c r="D1061" s="231" t="s">
        <v>150</v>
      </c>
      <c r="E1061" s="242" t="s">
        <v>1</v>
      </c>
      <c r="F1061" s="243" t="s">
        <v>81</v>
      </c>
      <c r="G1061" s="241"/>
      <c r="H1061" s="244">
        <v>1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150</v>
      </c>
      <c r="AU1061" s="250" t="s">
        <v>148</v>
      </c>
      <c r="AV1061" s="14" t="s">
        <v>148</v>
      </c>
      <c r="AW1061" s="14" t="s">
        <v>30</v>
      </c>
      <c r="AX1061" s="14" t="s">
        <v>73</v>
      </c>
      <c r="AY1061" s="250" t="s">
        <v>140</v>
      </c>
    </row>
    <row r="1062" s="13" customFormat="1">
      <c r="A1062" s="13"/>
      <c r="B1062" s="229"/>
      <c r="C1062" s="230"/>
      <c r="D1062" s="231" t="s">
        <v>150</v>
      </c>
      <c r="E1062" s="232" t="s">
        <v>1</v>
      </c>
      <c r="F1062" s="233" t="s">
        <v>1055</v>
      </c>
      <c r="G1062" s="230"/>
      <c r="H1062" s="232" t="s">
        <v>1</v>
      </c>
      <c r="I1062" s="234"/>
      <c r="J1062" s="230"/>
      <c r="K1062" s="230"/>
      <c r="L1062" s="235"/>
      <c r="M1062" s="236"/>
      <c r="N1062" s="237"/>
      <c r="O1062" s="237"/>
      <c r="P1062" s="237"/>
      <c r="Q1062" s="237"/>
      <c r="R1062" s="237"/>
      <c r="S1062" s="237"/>
      <c r="T1062" s="23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9" t="s">
        <v>150</v>
      </c>
      <c r="AU1062" s="239" t="s">
        <v>148</v>
      </c>
      <c r="AV1062" s="13" t="s">
        <v>81</v>
      </c>
      <c r="AW1062" s="13" t="s">
        <v>30</v>
      </c>
      <c r="AX1062" s="13" t="s">
        <v>73</v>
      </c>
      <c r="AY1062" s="239" t="s">
        <v>140</v>
      </c>
    </row>
    <row r="1063" s="14" customFormat="1">
      <c r="A1063" s="14"/>
      <c r="B1063" s="240"/>
      <c r="C1063" s="241"/>
      <c r="D1063" s="231" t="s">
        <v>150</v>
      </c>
      <c r="E1063" s="242" t="s">
        <v>1</v>
      </c>
      <c r="F1063" s="243" t="s">
        <v>148</v>
      </c>
      <c r="G1063" s="241"/>
      <c r="H1063" s="244">
        <v>2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150</v>
      </c>
      <c r="AU1063" s="250" t="s">
        <v>148</v>
      </c>
      <c r="AV1063" s="14" t="s">
        <v>148</v>
      </c>
      <c r="AW1063" s="14" t="s">
        <v>30</v>
      </c>
      <c r="AX1063" s="14" t="s">
        <v>73</v>
      </c>
      <c r="AY1063" s="250" t="s">
        <v>140</v>
      </c>
    </row>
    <row r="1064" s="13" customFormat="1">
      <c r="A1064" s="13"/>
      <c r="B1064" s="229"/>
      <c r="C1064" s="230"/>
      <c r="D1064" s="231" t="s">
        <v>150</v>
      </c>
      <c r="E1064" s="232" t="s">
        <v>1</v>
      </c>
      <c r="F1064" s="233" t="s">
        <v>682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150</v>
      </c>
      <c r="AU1064" s="239" t="s">
        <v>148</v>
      </c>
      <c r="AV1064" s="13" t="s">
        <v>81</v>
      </c>
      <c r="AW1064" s="13" t="s">
        <v>30</v>
      </c>
      <c r="AX1064" s="13" t="s">
        <v>73</v>
      </c>
      <c r="AY1064" s="239" t="s">
        <v>140</v>
      </c>
    </row>
    <row r="1065" s="14" customFormat="1">
      <c r="A1065" s="14"/>
      <c r="B1065" s="240"/>
      <c r="C1065" s="241"/>
      <c r="D1065" s="231" t="s">
        <v>150</v>
      </c>
      <c r="E1065" s="242" t="s">
        <v>1</v>
      </c>
      <c r="F1065" s="243" t="s">
        <v>81</v>
      </c>
      <c r="G1065" s="241"/>
      <c r="H1065" s="244">
        <v>1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150</v>
      </c>
      <c r="AU1065" s="250" t="s">
        <v>148</v>
      </c>
      <c r="AV1065" s="14" t="s">
        <v>148</v>
      </c>
      <c r="AW1065" s="14" t="s">
        <v>30</v>
      </c>
      <c r="AX1065" s="14" t="s">
        <v>73</v>
      </c>
      <c r="AY1065" s="250" t="s">
        <v>140</v>
      </c>
    </row>
    <row r="1066" s="13" customFormat="1">
      <c r="A1066" s="13"/>
      <c r="B1066" s="229"/>
      <c r="C1066" s="230"/>
      <c r="D1066" s="231" t="s">
        <v>150</v>
      </c>
      <c r="E1066" s="232" t="s">
        <v>1</v>
      </c>
      <c r="F1066" s="233" t="s">
        <v>225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150</v>
      </c>
      <c r="AU1066" s="239" t="s">
        <v>148</v>
      </c>
      <c r="AV1066" s="13" t="s">
        <v>81</v>
      </c>
      <c r="AW1066" s="13" t="s">
        <v>30</v>
      </c>
      <c r="AX1066" s="13" t="s">
        <v>73</v>
      </c>
      <c r="AY1066" s="239" t="s">
        <v>140</v>
      </c>
    </row>
    <row r="1067" s="14" customFormat="1">
      <c r="A1067" s="14"/>
      <c r="B1067" s="240"/>
      <c r="C1067" s="241"/>
      <c r="D1067" s="231" t="s">
        <v>150</v>
      </c>
      <c r="E1067" s="242" t="s">
        <v>1</v>
      </c>
      <c r="F1067" s="243" t="s">
        <v>81</v>
      </c>
      <c r="G1067" s="241"/>
      <c r="H1067" s="244">
        <v>1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150</v>
      </c>
      <c r="AU1067" s="250" t="s">
        <v>148</v>
      </c>
      <c r="AV1067" s="14" t="s">
        <v>148</v>
      </c>
      <c r="AW1067" s="14" t="s">
        <v>30</v>
      </c>
      <c r="AX1067" s="14" t="s">
        <v>73</v>
      </c>
      <c r="AY1067" s="250" t="s">
        <v>140</v>
      </c>
    </row>
    <row r="1068" s="13" customFormat="1">
      <c r="A1068" s="13"/>
      <c r="B1068" s="229"/>
      <c r="C1068" s="230"/>
      <c r="D1068" s="231" t="s">
        <v>150</v>
      </c>
      <c r="E1068" s="232" t="s">
        <v>1</v>
      </c>
      <c r="F1068" s="233" t="s">
        <v>219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150</v>
      </c>
      <c r="AU1068" s="239" t="s">
        <v>148</v>
      </c>
      <c r="AV1068" s="13" t="s">
        <v>81</v>
      </c>
      <c r="AW1068" s="13" t="s">
        <v>30</v>
      </c>
      <c r="AX1068" s="13" t="s">
        <v>73</v>
      </c>
      <c r="AY1068" s="239" t="s">
        <v>140</v>
      </c>
    </row>
    <row r="1069" s="14" customFormat="1">
      <c r="A1069" s="14"/>
      <c r="B1069" s="240"/>
      <c r="C1069" s="241"/>
      <c r="D1069" s="231" t="s">
        <v>150</v>
      </c>
      <c r="E1069" s="242" t="s">
        <v>1</v>
      </c>
      <c r="F1069" s="243" t="s">
        <v>81</v>
      </c>
      <c r="G1069" s="241"/>
      <c r="H1069" s="244">
        <v>1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150</v>
      </c>
      <c r="AU1069" s="250" t="s">
        <v>148</v>
      </c>
      <c r="AV1069" s="14" t="s">
        <v>148</v>
      </c>
      <c r="AW1069" s="14" t="s">
        <v>30</v>
      </c>
      <c r="AX1069" s="14" t="s">
        <v>73</v>
      </c>
      <c r="AY1069" s="250" t="s">
        <v>140</v>
      </c>
    </row>
    <row r="1070" s="15" customFormat="1">
      <c r="A1070" s="15"/>
      <c r="B1070" s="262"/>
      <c r="C1070" s="263"/>
      <c r="D1070" s="231" t="s">
        <v>150</v>
      </c>
      <c r="E1070" s="264" t="s">
        <v>1</v>
      </c>
      <c r="F1070" s="265" t="s">
        <v>188</v>
      </c>
      <c r="G1070" s="263"/>
      <c r="H1070" s="266">
        <v>8</v>
      </c>
      <c r="I1070" s="267"/>
      <c r="J1070" s="263"/>
      <c r="K1070" s="263"/>
      <c r="L1070" s="268"/>
      <c r="M1070" s="269"/>
      <c r="N1070" s="270"/>
      <c r="O1070" s="270"/>
      <c r="P1070" s="270"/>
      <c r="Q1070" s="270"/>
      <c r="R1070" s="270"/>
      <c r="S1070" s="270"/>
      <c r="T1070" s="271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72" t="s">
        <v>150</v>
      </c>
      <c r="AU1070" s="272" t="s">
        <v>148</v>
      </c>
      <c r="AV1070" s="15" t="s">
        <v>147</v>
      </c>
      <c r="AW1070" s="15" t="s">
        <v>30</v>
      </c>
      <c r="AX1070" s="15" t="s">
        <v>81</v>
      </c>
      <c r="AY1070" s="272" t="s">
        <v>140</v>
      </c>
    </row>
    <row r="1071" s="2" customFormat="1" ht="24.15" customHeight="1">
      <c r="A1071" s="38"/>
      <c r="B1071" s="39"/>
      <c r="C1071" s="215" t="s">
        <v>1325</v>
      </c>
      <c r="D1071" s="215" t="s">
        <v>143</v>
      </c>
      <c r="E1071" s="216" t="s">
        <v>1326</v>
      </c>
      <c r="F1071" s="217" t="s">
        <v>1327</v>
      </c>
      <c r="G1071" s="218" t="s">
        <v>173</v>
      </c>
      <c r="H1071" s="219">
        <v>1</v>
      </c>
      <c r="I1071" s="220"/>
      <c r="J1071" s="221">
        <f>ROUND(I1071*H1071,2)</f>
        <v>0</v>
      </c>
      <c r="K1071" s="222"/>
      <c r="L1071" s="44"/>
      <c r="M1071" s="223" t="s">
        <v>1</v>
      </c>
      <c r="N1071" s="224" t="s">
        <v>39</v>
      </c>
      <c r="O1071" s="91"/>
      <c r="P1071" s="225">
        <f>O1071*H1071</f>
        <v>0</v>
      </c>
      <c r="Q1071" s="225">
        <v>0</v>
      </c>
      <c r="R1071" s="225">
        <f>Q1071*H1071</f>
        <v>0</v>
      </c>
      <c r="S1071" s="225">
        <v>0</v>
      </c>
      <c r="T1071" s="226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266</v>
      </c>
      <c r="AT1071" s="227" t="s">
        <v>143</v>
      </c>
      <c r="AU1071" s="227" t="s">
        <v>148</v>
      </c>
      <c r="AY1071" s="17" t="s">
        <v>140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148</v>
      </c>
      <c r="BK1071" s="228">
        <f>ROUND(I1071*H1071,2)</f>
        <v>0</v>
      </c>
      <c r="BL1071" s="17" t="s">
        <v>266</v>
      </c>
      <c r="BM1071" s="227" t="s">
        <v>1328</v>
      </c>
    </row>
    <row r="1072" s="13" customFormat="1">
      <c r="A1072" s="13"/>
      <c r="B1072" s="229"/>
      <c r="C1072" s="230"/>
      <c r="D1072" s="231" t="s">
        <v>150</v>
      </c>
      <c r="E1072" s="232" t="s">
        <v>1</v>
      </c>
      <c r="F1072" s="233" t="s">
        <v>1329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150</v>
      </c>
      <c r="AU1072" s="239" t="s">
        <v>148</v>
      </c>
      <c r="AV1072" s="13" t="s">
        <v>81</v>
      </c>
      <c r="AW1072" s="13" t="s">
        <v>30</v>
      </c>
      <c r="AX1072" s="13" t="s">
        <v>73</v>
      </c>
      <c r="AY1072" s="239" t="s">
        <v>140</v>
      </c>
    </row>
    <row r="1073" s="14" customFormat="1">
      <c r="A1073" s="14"/>
      <c r="B1073" s="240"/>
      <c r="C1073" s="241"/>
      <c r="D1073" s="231" t="s">
        <v>150</v>
      </c>
      <c r="E1073" s="242" t="s">
        <v>1</v>
      </c>
      <c r="F1073" s="243" t="s">
        <v>81</v>
      </c>
      <c r="G1073" s="241"/>
      <c r="H1073" s="244">
        <v>1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150</v>
      </c>
      <c r="AU1073" s="250" t="s">
        <v>148</v>
      </c>
      <c r="AV1073" s="14" t="s">
        <v>148</v>
      </c>
      <c r="AW1073" s="14" t="s">
        <v>30</v>
      </c>
      <c r="AX1073" s="14" t="s">
        <v>81</v>
      </c>
      <c r="AY1073" s="250" t="s">
        <v>140</v>
      </c>
    </row>
    <row r="1074" s="2" customFormat="1" ht="16.5" customHeight="1">
      <c r="A1074" s="38"/>
      <c r="B1074" s="39"/>
      <c r="C1074" s="251" t="s">
        <v>1330</v>
      </c>
      <c r="D1074" s="251" t="s">
        <v>159</v>
      </c>
      <c r="E1074" s="252" t="s">
        <v>1331</v>
      </c>
      <c r="F1074" s="253" t="s">
        <v>1332</v>
      </c>
      <c r="G1074" s="254" t="s">
        <v>173</v>
      </c>
      <c r="H1074" s="255">
        <v>1</v>
      </c>
      <c r="I1074" s="256"/>
      <c r="J1074" s="257">
        <f>ROUND(I1074*H1074,2)</f>
        <v>0</v>
      </c>
      <c r="K1074" s="258"/>
      <c r="L1074" s="259"/>
      <c r="M1074" s="260" t="s">
        <v>1</v>
      </c>
      <c r="N1074" s="261" t="s">
        <v>39</v>
      </c>
      <c r="O1074" s="91"/>
      <c r="P1074" s="225">
        <f>O1074*H1074</f>
        <v>0</v>
      </c>
      <c r="Q1074" s="225">
        <v>0</v>
      </c>
      <c r="R1074" s="225">
        <f>Q1074*H1074</f>
        <v>0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367</v>
      </c>
      <c r="AT1074" s="227" t="s">
        <v>159</v>
      </c>
      <c r="AU1074" s="227" t="s">
        <v>148</v>
      </c>
      <c r="AY1074" s="17" t="s">
        <v>140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148</v>
      </c>
      <c r="BK1074" s="228">
        <f>ROUND(I1074*H1074,2)</f>
        <v>0</v>
      </c>
      <c r="BL1074" s="17" t="s">
        <v>266</v>
      </c>
      <c r="BM1074" s="227" t="s">
        <v>1333</v>
      </c>
    </row>
    <row r="1075" s="13" customFormat="1">
      <c r="A1075" s="13"/>
      <c r="B1075" s="229"/>
      <c r="C1075" s="230"/>
      <c r="D1075" s="231" t="s">
        <v>150</v>
      </c>
      <c r="E1075" s="232" t="s">
        <v>1</v>
      </c>
      <c r="F1075" s="233" t="s">
        <v>1329</v>
      </c>
      <c r="G1075" s="230"/>
      <c r="H1075" s="232" t="s">
        <v>1</v>
      </c>
      <c r="I1075" s="234"/>
      <c r="J1075" s="230"/>
      <c r="K1075" s="230"/>
      <c r="L1075" s="235"/>
      <c r="M1075" s="236"/>
      <c r="N1075" s="237"/>
      <c r="O1075" s="237"/>
      <c r="P1075" s="237"/>
      <c r="Q1075" s="237"/>
      <c r="R1075" s="237"/>
      <c r="S1075" s="237"/>
      <c r="T1075" s="238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9" t="s">
        <v>150</v>
      </c>
      <c r="AU1075" s="239" t="s">
        <v>148</v>
      </c>
      <c r="AV1075" s="13" t="s">
        <v>81</v>
      </c>
      <c r="AW1075" s="13" t="s">
        <v>30</v>
      </c>
      <c r="AX1075" s="13" t="s">
        <v>73</v>
      </c>
      <c r="AY1075" s="239" t="s">
        <v>140</v>
      </c>
    </row>
    <row r="1076" s="14" customFormat="1">
      <c r="A1076" s="14"/>
      <c r="B1076" s="240"/>
      <c r="C1076" s="241"/>
      <c r="D1076" s="231" t="s">
        <v>150</v>
      </c>
      <c r="E1076" s="242" t="s">
        <v>1</v>
      </c>
      <c r="F1076" s="243" t="s">
        <v>81</v>
      </c>
      <c r="G1076" s="241"/>
      <c r="H1076" s="244">
        <v>1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0" t="s">
        <v>150</v>
      </c>
      <c r="AU1076" s="250" t="s">
        <v>148</v>
      </c>
      <c r="AV1076" s="14" t="s">
        <v>148</v>
      </c>
      <c r="AW1076" s="14" t="s">
        <v>30</v>
      </c>
      <c r="AX1076" s="14" t="s">
        <v>81</v>
      </c>
      <c r="AY1076" s="250" t="s">
        <v>140</v>
      </c>
    </row>
    <row r="1077" s="2" customFormat="1" ht="24.15" customHeight="1">
      <c r="A1077" s="38"/>
      <c r="B1077" s="39"/>
      <c r="C1077" s="215" t="s">
        <v>1334</v>
      </c>
      <c r="D1077" s="215" t="s">
        <v>143</v>
      </c>
      <c r="E1077" s="216" t="s">
        <v>1335</v>
      </c>
      <c r="F1077" s="217" t="s">
        <v>1336</v>
      </c>
      <c r="G1077" s="218" t="s">
        <v>173</v>
      </c>
      <c r="H1077" s="219">
        <v>4</v>
      </c>
      <c r="I1077" s="220"/>
      <c r="J1077" s="221">
        <f>ROUND(I1077*H1077,2)</f>
        <v>0</v>
      </c>
      <c r="K1077" s="222"/>
      <c r="L1077" s="44"/>
      <c r="M1077" s="223" t="s">
        <v>1</v>
      </c>
      <c r="N1077" s="224" t="s">
        <v>39</v>
      </c>
      <c r="O1077" s="91"/>
      <c r="P1077" s="225">
        <f>O1077*H1077</f>
        <v>0</v>
      </c>
      <c r="Q1077" s="225">
        <v>0</v>
      </c>
      <c r="R1077" s="225">
        <f>Q1077*H1077</f>
        <v>0</v>
      </c>
      <c r="S1077" s="225">
        <v>0</v>
      </c>
      <c r="T1077" s="226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266</v>
      </c>
      <c r="AT1077" s="227" t="s">
        <v>143</v>
      </c>
      <c r="AU1077" s="227" t="s">
        <v>148</v>
      </c>
      <c r="AY1077" s="17" t="s">
        <v>140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148</v>
      </c>
      <c r="BK1077" s="228">
        <f>ROUND(I1077*H1077,2)</f>
        <v>0</v>
      </c>
      <c r="BL1077" s="17" t="s">
        <v>266</v>
      </c>
      <c r="BM1077" s="227" t="s">
        <v>1337</v>
      </c>
    </row>
    <row r="1078" s="14" customFormat="1">
      <c r="A1078" s="14"/>
      <c r="B1078" s="240"/>
      <c r="C1078" s="241"/>
      <c r="D1078" s="231" t="s">
        <v>150</v>
      </c>
      <c r="E1078" s="242" t="s">
        <v>1</v>
      </c>
      <c r="F1078" s="243" t="s">
        <v>147</v>
      </c>
      <c r="G1078" s="241"/>
      <c r="H1078" s="244">
        <v>4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0" t="s">
        <v>150</v>
      </c>
      <c r="AU1078" s="250" t="s">
        <v>148</v>
      </c>
      <c r="AV1078" s="14" t="s">
        <v>148</v>
      </c>
      <c r="AW1078" s="14" t="s">
        <v>30</v>
      </c>
      <c r="AX1078" s="14" t="s">
        <v>81</v>
      </c>
      <c r="AY1078" s="250" t="s">
        <v>140</v>
      </c>
    </row>
    <row r="1079" s="2" customFormat="1" ht="24.15" customHeight="1">
      <c r="A1079" s="38"/>
      <c r="B1079" s="39"/>
      <c r="C1079" s="251" t="s">
        <v>1338</v>
      </c>
      <c r="D1079" s="251" t="s">
        <v>159</v>
      </c>
      <c r="E1079" s="252" t="s">
        <v>1339</v>
      </c>
      <c r="F1079" s="253" t="s">
        <v>1340</v>
      </c>
      <c r="G1079" s="254" t="s">
        <v>173</v>
      </c>
      <c r="H1079" s="255">
        <v>4</v>
      </c>
      <c r="I1079" s="256"/>
      <c r="J1079" s="257">
        <f>ROUND(I1079*H1079,2)</f>
        <v>0</v>
      </c>
      <c r="K1079" s="258"/>
      <c r="L1079" s="259"/>
      <c r="M1079" s="260" t="s">
        <v>1</v>
      </c>
      <c r="N1079" s="261" t="s">
        <v>39</v>
      </c>
      <c r="O1079" s="91"/>
      <c r="P1079" s="225">
        <f>O1079*H1079</f>
        <v>0</v>
      </c>
      <c r="Q1079" s="225">
        <v>6.9999999999999994E-05</v>
      </c>
      <c r="R1079" s="225">
        <f>Q1079*H1079</f>
        <v>0.00027999999999999998</v>
      </c>
      <c r="S1079" s="225">
        <v>0</v>
      </c>
      <c r="T1079" s="226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7" t="s">
        <v>367</v>
      </c>
      <c r="AT1079" s="227" t="s">
        <v>159</v>
      </c>
      <c r="AU1079" s="227" t="s">
        <v>148</v>
      </c>
      <c r="AY1079" s="17" t="s">
        <v>140</v>
      </c>
      <c r="BE1079" s="228">
        <f>IF(N1079="základní",J1079,0)</f>
        <v>0</v>
      </c>
      <c r="BF1079" s="228">
        <f>IF(N1079="snížená",J1079,0)</f>
        <v>0</v>
      </c>
      <c r="BG1079" s="228">
        <f>IF(N1079="zákl. přenesená",J1079,0)</f>
        <v>0</v>
      </c>
      <c r="BH1079" s="228">
        <f>IF(N1079="sníž. přenesená",J1079,0)</f>
        <v>0</v>
      </c>
      <c r="BI1079" s="228">
        <f>IF(N1079="nulová",J1079,0)</f>
        <v>0</v>
      </c>
      <c r="BJ1079" s="17" t="s">
        <v>148</v>
      </c>
      <c r="BK1079" s="228">
        <f>ROUND(I1079*H1079,2)</f>
        <v>0</v>
      </c>
      <c r="BL1079" s="17" t="s">
        <v>266</v>
      </c>
      <c r="BM1079" s="227" t="s">
        <v>1341</v>
      </c>
    </row>
    <row r="1080" s="13" customFormat="1">
      <c r="A1080" s="13"/>
      <c r="B1080" s="229"/>
      <c r="C1080" s="230"/>
      <c r="D1080" s="231" t="s">
        <v>150</v>
      </c>
      <c r="E1080" s="232" t="s">
        <v>1</v>
      </c>
      <c r="F1080" s="233" t="s">
        <v>682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150</v>
      </c>
      <c r="AU1080" s="239" t="s">
        <v>148</v>
      </c>
      <c r="AV1080" s="13" t="s">
        <v>81</v>
      </c>
      <c r="AW1080" s="13" t="s">
        <v>30</v>
      </c>
      <c r="AX1080" s="13" t="s">
        <v>73</v>
      </c>
      <c r="AY1080" s="239" t="s">
        <v>140</v>
      </c>
    </row>
    <row r="1081" s="14" customFormat="1">
      <c r="A1081" s="14"/>
      <c r="B1081" s="240"/>
      <c r="C1081" s="241"/>
      <c r="D1081" s="231" t="s">
        <v>150</v>
      </c>
      <c r="E1081" s="242" t="s">
        <v>1</v>
      </c>
      <c r="F1081" s="243" t="s">
        <v>81</v>
      </c>
      <c r="G1081" s="241"/>
      <c r="H1081" s="244">
        <v>1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150</v>
      </c>
      <c r="AU1081" s="250" t="s">
        <v>148</v>
      </c>
      <c r="AV1081" s="14" t="s">
        <v>148</v>
      </c>
      <c r="AW1081" s="14" t="s">
        <v>30</v>
      </c>
      <c r="AX1081" s="14" t="s">
        <v>73</v>
      </c>
      <c r="AY1081" s="250" t="s">
        <v>140</v>
      </c>
    </row>
    <row r="1082" s="13" customFormat="1">
      <c r="A1082" s="13"/>
      <c r="B1082" s="229"/>
      <c r="C1082" s="230"/>
      <c r="D1082" s="231" t="s">
        <v>150</v>
      </c>
      <c r="E1082" s="232" t="s">
        <v>1</v>
      </c>
      <c r="F1082" s="233" t="s">
        <v>221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150</v>
      </c>
      <c r="AU1082" s="239" t="s">
        <v>148</v>
      </c>
      <c r="AV1082" s="13" t="s">
        <v>81</v>
      </c>
      <c r="AW1082" s="13" t="s">
        <v>30</v>
      </c>
      <c r="AX1082" s="13" t="s">
        <v>73</v>
      </c>
      <c r="AY1082" s="239" t="s">
        <v>140</v>
      </c>
    </row>
    <row r="1083" s="14" customFormat="1">
      <c r="A1083" s="14"/>
      <c r="B1083" s="240"/>
      <c r="C1083" s="241"/>
      <c r="D1083" s="231" t="s">
        <v>150</v>
      </c>
      <c r="E1083" s="242" t="s">
        <v>1</v>
      </c>
      <c r="F1083" s="243" t="s">
        <v>81</v>
      </c>
      <c r="G1083" s="241"/>
      <c r="H1083" s="244">
        <v>1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150</v>
      </c>
      <c r="AU1083" s="250" t="s">
        <v>148</v>
      </c>
      <c r="AV1083" s="14" t="s">
        <v>148</v>
      </c>
      <c r="AW1083" s="14" t="s">
        <v>30</v>
      </c>
      <c r="AX1083" s="14" t="s">
        <v>73</v>
      </c>
      <c r="AY1083" s="250" t="s">
        <v>140</v>
      </c>
    </row>
    <row r="1084" s="13" customFormat="1">
      <c r="A1084" s="13"/>
      <c r="B1084" s="229"/>
      <c r="C1084" s="230"/>
      <c r="D1084" s="231" t="s">
        <v>150</v>
      </c>
      <c r="E1084" s="232" t="s">
        <v>1</v>
      </c>
      <c r="F1084" s="233" t="s">
        <v>1342</v>
      </c>
      <c r="G1084" s="230"/>
      <c r="H1084" s="232" t="s">
        <v>1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9" t="s">
        <v>150</v>
      </c>
      <c r="AU1084" s="239" t="s">
        <v>148</v>
      </c>
      <c r="AV1084" s="13" t="s">
        <v>81</v>
      </c>
      <c r="AW1084" s="13" t="s">
        <v>30</v>
      </c>
      <c r="AX1084" s="13" t="s">
        <v>73</v>
      </c>
      <c r="AY1084" s="239" t="s">
        <v>140</v>
      </c>
    </row>
    <row r="1085" s="14" customFormat="1">
      <c r="A1085" s="14"/>
      <c r="B1085" s="240"/>
      <c r="C1085" s="241"/>
      <c r="D1085" s="231" t="s">
        <v>150</v>
      </c>
      <c r="E1085" s="242" t="s">
        <v>1</v>
      </c>
      <c r="F1085" s="243" t="s">
        <v>573</v>
      </c>
      <c r="G1085" s="241"/>
      <c r="H1085" s="244">
        <v>2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150</v>
      </c>
      <c r="AU1085" s="250" t="s">
        <v>148</v>
      </c>
      <c r="AV1085" s="14" t="s">
        <v>148</v>
      </c>
      <c r="AW1085" s="14" t="s">
        <v>30</v>
      </c>
      <c r="AX1085" s="14" t="s">
        <v>73</v>
      </c>
      <c r="AY1085" s="250" t="s">
        <v>140</v>
      </c>
    </row>
    <row r="1086" s="15" customFormat="1">
      <c r="A1086" s="15"/>
      <c r="B1086" s="262"/>
      <c r="C1086" s="263"/>
      <c r="D1086" s="231" t="s">
        <v>150</v>
      </c>
      <c r="E1086" s="264" t="s">
        <v>1</v>
      </c>
      <c r="F1086" s="265" t="s">
        <v>188</v>
      </c>
      <c r="G1086" s="263"/>
      <c r="H1086" s="266">
        <v>4</v>
      </c>
      <c r="I1086" s="267"/>
      <c r="J1086" s="263"/>
      <c r="K1086" s="263"/>
      <c r="L1086" s="268"/>
      <c r="M1086" s="269"/>
      <c r="N1086" s="270"/>
      <c r="O1086" s="270"/>
      <c r="P1086" s="270"/>
      <c r="Q1086" s="270"/>
      <c r="R1086" s="270"/>
      <c r="S1086" s="270"/>
      <c r="T1086" s="271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72" t="s">
        <v>150</v>
      </c>
      <c r="AU1086" s="272" t="s">
        <v>148</v>
      </c>
      <c r="AV1086" s="15" t="s">
        <v>147</v>
      </c>
      <c r="AW1086" s="15" t="s">
        <v>30</v>
      </c>
      <c r="AX1086" s="15" t="s">
        <v>81</v>
      </c>
      <c r="AY1086" s="272" t="s">
        <v>140</v>
      </c>
    </row>
    <row r="1087" s="2" customFormat="1" ht="24.15" customHeight="1">
      <c r="A1087" s="38"/>
      <c r="B1087" s="39"/>
      <c r="C1087" s="251" t="s">
        <v>1343</v>
      </c>
      <c r="D1087" s="251" t="s">
        <v>159</v>
      </c>
      <c r="E1087" s="252" t="s">
        <v>1344</v>
      </c>
      <c r="F1087" s="253" t="s">
        <v>1345</v>
      </c>
      <c r="G1087" s="254" t="s">
        <v>173</v>
      </c>
      <c r="H1087" s="255">
        <v>4</v>
      </c>
      <c r="I1087" s="256"/>
      <c r="J1087" s="257">
        <f>ROUND(I1087*H1087,2)</f>
        <v>0</v>
      </c>
      <c r="K1087" s="258"/>
      <c r="L1087" s="259"/>
      <c r="M1087" s="260" t="s">
        <v>1</v>
      </c>
      <c r="N1087" s="261" t="s">
        <v>39</v>
      </c>
      <c r="O1087" s="91"/>
      <c r="P1087" s="225">
        <f>O1087*H1087</f>
        <v>0</v>
      </c>
      <c r="Q1087" s="225">
        <v>6.0000000000000002E-05</v>
      </c>
      <c r="R1087" s="225">
        <f>Q1087*H1087</f>
        <v>0.00024000000000000001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367</v>
      </c>
      <c r="AT1087" s="227" t="s">
        <v>159</v>
      </c>
      <c r="AU1087" s="227" t="s">
        <v>148</v>
      </c>
      <c r="AY1087" s="17" t="s">
        <v>140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148</v>
      </c>
      <c r="BK1087" s="228">
        <f>ROUND(I1087*H1087,2)</f>
        <v>0</v>
      </c>
      <c r="BL1087" s="17" t="s">
        <v>266</v>
      </c>
      <c r="BM1087" s="227" t="s">
        <v>1346</v>
      </c>
    </row>
    <row r="1088" s="13" customFormat="1">
      <c r="A1088" s="13"/>
      <c r="B1088" s="229"/>
      <c r="C1088" s="230"/>
      <c r="D1088" s="231" t="s">
        <v>150</v>
      </c>
      <c r="E1088" s="232" t="s">
        <v>1</v>
      </c>
      <c r="F1088" s="233" t="s">
        <v>682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150</v>
      </c>
      <c r="AU1088" s="239" t="s">
        <v>148</v>
      </c>
      <c r="AV1088" s="13" t="s">
        <v>81</v>
      </c>
      <c r="AW1088" s="13" t="s">
        <v>30</v>
      </c>
      <c r="AX1088" s="13" t="s">
        <v>73</v>
      </c>
      <c r="AY1088" s="239" t="s">
        <v>140</v>
      </c>
    </row>
    <row r="1089" s="14" customFormat="1">
      <c r="A1089" s="14"/>
      <c r="B1089" s="240"/>
      <c r="C1089" s="241"/>
      <c r="D1089" s="231" t="s">
        <v>150</v>
      </c>
      <c r="E1089" s="242" t="s">
        <v>1</v>
      </c>
      <c r="F1089" s="243" t="s">
        <v>81</v>
      </c>
      <c r="G1089" s="241"/>
      <c r="H1089" s="244">
        <v>1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150</v>
      </c>
      <c r="AU1089" s="250" t="s">
        <v>148</v>
      </c>
      <c r="AV1089" s="14" t="s">
        <v>148</v>
      </c>
      <c r="AW1089" s="14" t="s">
        <v>30</v>
      </c>
      <c r="AX1089" s="14" t="s">
        <v>73</v>
      </c>
      <c r="AY1089" s="250" t="s">
        <v>140</v>
      </c>
    </row>
    <row r="1090" s="13" customFormat="1">
      <c r="A1090" s="13"/>
      <c r="B1090" s="229"/>
      <c r="C1090" s="230"/>
      <c r="D1090" s="231" t="s">
        <v>150</v>
      </c>
      <c r="E1090" s="232" t="s">
        <v>1</v>
      </c>
      <c r="F1090" s="233" t="s">
        <v>221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150</v>
      </c>
      <c r="AU1090" s="239" t="s">
        <v>148</v>
      </c>
      <c r="AV1090" s="13" t="s">
        <v>81</v>
      </c>
      <c r="AW1090" s="13" t="s">
        <v>30</v>
      </c>
      <c r="AX1090" s="13" t="s">
        <v>73</v>
      </c>
      <c r="AY1090" s="239" t="s">
        <v>140</v>
      </c>
    </row>
    <row r="1091" s="14" customFormat="1">
      <c r="A1091" s="14"/>
      <c r="B1091" s="240"/>
      <c r="C1091" s="241"/>
      <c r="D1091" s="231" t="s">
        <v>150</v>
      </c>
      <c r="E1091" s="242" t="s">
        <v>1</v>
      </c>
      <c r="F1091" s="243" t="s">
        <v>81</v>
      </c>
      <c r="G1091" s="241"/>
      <c r="H1091" s="244">
        <v>1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150</v>
      </c>
      <c r="AU1091" s="250" t="s">
        <v>148</v>
      </c>
      <c r="AV1091" s="14" t="s">
        <v>148</v>
      </c>
      <c r="AW1091" s="14" t="s">
        <v>30</v>
      </c>
      <c r="AX1091" s="14" t="s">
        <v>73</v>
      </c>
      <c r="AY1091" s="250" t="s">
        <v>140</v>
      </c>
    </row>
    <row r="1092" s="13" customFormat="1">
      <c r="A1092" s="13"/>
      <c r="B1092" s="229"/>
      <c r="C1092" s="230"/>
      <c r="D1092" s="231" t="s">
        <v>150</v>
      </c>
      <c r="E1092" s="232" t="s">
        <v>1</v>
      </c>
      <c r="F1092" s="233" t="s">
        <v>1342</v>
      </c>
      <c r="G1092" s="230"/>
      <c r="H1092" s="232" t="s">
        <v>1</v>
      </c>
      <c r="I1092" s="234"/>
      <c r="J1092" s="230"/>
      <c r="K1092" s="230"/>
      <c r="L1092" s="235"/>
      <c r="M1092" s="236"/>
      <c r="N1092" s="237"/>
      <c r="O1092" s="237"/>
      <c r="P1092" s="237"/>
      <c r="Q1092" s="237"/>
      <c r="R1092" s="237"/>
      <c r="S1092" s="237"/>
      <c r="T1092" s="238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9" t="s">
        <v>150</v>
      </c>
      <c r="AU1092" s="239" t="s">
        <v>148</v>
      </c>
      <c r="AV1092" s="13" t="s">
        <v>81</v>
      </c>
      <c r="AW1092" s="13" t="s">
        <v>30</v>
      </c>
      <c r="AX1092" s="13" t="s">
        <v>73</v>
      </c>
      <c r="AY1092" s="239" t="s">
        <v>140</v>
      </c>
    </row>
    <row r="1093" s="14" customFormat="1">
      <c r="A1093" s="14"/>
      <c r="B1093" s="240"/>
      <c r="C1093" s="241"/>
      <c r="D1093" s="231" t="s">
        <v>150</v>
      </c>
      <c r="E1093" s="242" t="s">
        <v>1</v>
      </c>
      <c r="F1093" s="243" t="s">
        <v>573</v>
      </c>
      <c r="G1093" s="241"/>
      <c r="H1093" s="244">
        <v>2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0" t="s">
        <v>150</v>
      </c>
      <c r="AU1093" s="250" t="s">
        <v>148</v>
      </c>
      <c r="AV1093" s="14" t="s">
        <v>148</v>
      </c>
      <c r="AW1093" s="14" t="s">
        <v>30</v>
      </c>
      <c r="AX1093" s="14" t="s">
        <v>73</v>
      </c>
      <c r="AY1093" s="250" t="s">
        <v>140</v>
      </c>
    </row>
    <row r="1094" s="15" customFormat="1">
      <c r="A1094" s="15"/>
      <c r="B1094" s="262"/>
      <c r="C1094" s="263"/>
      <c r="D1094" s="231" t="s">
        <v>150</v>
      </c>
      <c r="E1094" s="264" t="s">
        <v>1</v>
      </c>
      <c r="F1094" s="265" t="s">
        <v>188</v>
      </c>
      <c r="G1094" s="263"/>
      <c r="H1094" s="266">
        <v>4</v>
      </c>
      <c r="I1094" s="267"/>
      <c r="J1094" s="263"/>
      <c r="K1094" s="263"/>
      <c r="L1094" s="268"/>
      <c r="M1094" s="269"/>
      <c r="N1094" s="270"/>
      <c r="O1094" s="270"/>
      <c r="P1094" s="270"/>
      <c r="Q1094" s="270"/>
      <c r="R1094" s="270"/>
      <c r="S1094" s="270"/>
      <c r="T1094" s="271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272" t="s">
        <v>150</v>
      </c>
      <c r="AU1094" s="272" t="s">
        <v>148</v>
      </c>
      <c r="AV1094" s="15" t="s">
        <v>147</v>
      </c>
      <c r="AW1094" s="15" t="s">
        <v>30</v>
      </c>
      <c r="AX1094" s="15" t="s">
        <v>81</v>
      </c>
      <c r="AY1094" s="272" t="s">
        <v>140</v>
      </c>
    </row>
    <row r="1095" s="2" customFormat="1" ht="33" customHeight="1">
      <c r="A1095" s="38"/>
      <c r="B1095" s="39"/>
      <c r="C1095" s="215" t="s">
        <v>1347</v>
      </c>
      <c r="D1095" s="215" t="s">
        <v>143</v>
      </c>
      <c r="E1095" s="216" t="s">
        <v>1348</v>
      </c>
      <c r="F1095" s="217" t="s">
        <v>1349</v>
      </c>
      <c r="G1095" s="218" t="s">
        <v>173</v>
      </c>
      <c r="H1095" s="219">
        <v>14</v>
      </c>
      <c r="I1095" s="220"/>
      <c r="J1095" s="221">
        <f>ROUND(I1095*H1095,2)</f>
        <v>0</v>
      </c>
      <c r="K1095" s="222"/>
      <c r="L1095" s="44"/>
      <c r="M1095" s="223" t="s">
        <v>1</v>
      </c>
      <c r="N1095" s="224" t="s">
        <v>39</v>
      </c>
      <c r="O1095" s="91"/>
      <c r="P1095" s="225">
        <f>O1095*H1095</f>
        <v>0</v>
      </c>
      <c r="Q1095" s="225">
        <v>0</v>
      </c>
      <c r="R1095" s="225">
        <f>Q1095*H1095</f>
        <v>0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266</v>
      </c>
      <c r="AT1095" s="227" t="s">
        <v>143</v>
      </c>
      <c r="AU1095" s="227" t="s">
        <v>148</v>
      </c>
      <c r="AY1095" s="17" t="s">
        <v>140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148</v>
      </c>
      <c r="BK1095" s="228">
        <f>ROUND(I1095*H1095,2)</f>
        <v>0</v>
      </c>
      <c r="BL1095" s="17" t="s">
        <v>266</v>
      </c>
      <c r="BM1095" s="227" t="s">
        <v>1350</v>
      </c>
    </row>
    <row r="1096" s="13" customFormat="1">
      <c r="A1096" s="13"/>
      <c r="B1096" s="229"/>
      <c r="C1096" s="230"/>
      <c r="D1096" s="231" t="s">
        <v>150</v>
      </c>
      <c r="E1096" s="232" t="s">
        <v>1</v>
      </c>
      <c r="F1096" s="233" t="s">
        <v>215</v>
      </c>
      <c r="G1096" s="230"/>
      <c r="H1096" s="232" t="s">
        <v>1</v>
      </c>
      <c r="I1096" s="234"/>
      <c r="J1096" s="230"/>
      <c r="K1096" s="230"/>
      <c r="L1096" s="235"/>
      <c r="M1096" s="236"/>
      <c r="N1096" s="237"/>
      <c r="O1096" s="237"/>
      <c r="P1096" s="237"/>
      <c r="Q1096" s="237"/>
      <c r="R1096" s="237"/>
      <c r="S1096" s="237"/>
      <c r="T1096" s="238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9" t="s">
        <v>150</v>
      </c>
      <c r="AU1096" s="239" t="s">
        <v>148</v>
      </c>
      <c r="AV1096" s="13" t="s">
        <v>81</v>
      </c>
      <c r="AW1096" s="13" t="s">
        <v>30</v>
      </c>
      <c r="AX1096" s="13" t="s">
        <v>73</v>
      </c>
      <c r="AY1096" s="239" t="s">
        <v>140</v>
      </c>
    </row>
    <row r="1097" s="14" customFormat="1">
      <c r="A1097" s="14"/>
      <c r="B1097" s="240"/>
      <c r="C1097" s="241"/>
      <c r="D1097" s="231" t="s">
        <v>150</v>
      </c>
      <c r="E1097" s="242" t="s">
        <v>1</v>
      </c>
      <c r="F1097" s="243" t="s">
        <v>81</v>
      </c>
      <c r="G1097" s="241"/>
      <c r="H1097" s="244">
        <v>1</v>
      </c>
      <c r="I1097" s="245"/>
      <c r="J1097" s="241"/>
      <c r="K1097" s="241"/>
      <c r="L1097" s="246"/>
      <c r="M1097" s="247"/>
      <c r="N1097" s="248"/>
      <c r="O1097" s="248"/>
      <c r="P1097" s="248"/>
      <c r="Q1097" s="248"/>
      <c r="R1097" s="248"/>
      <c r="S1097" s="248"/>
      <c r="T1097" s="24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0" t="s">
        <v>150</v>
      </c>
      <c r="AU1097" s="250" t="s">
        <v>148</v>
      </c>
      <c r="AV1097" s="14" t="s">
        <v>148</v>
      </c>
      <c r="AW1097" s="14" t="s">
        <v>30</v>
      </c>
      <c r="AX1097" s="14" t="s">
        <v>73</v>
      </c>
      <c r="AY1097" s="250" t="s">
        <v>140</v>
      </c>
    </row>
    <row r="1098" s="13" customFormat="1">
      <c r="A1098" s="13"/>
      <c r="B1098" s="229"/>
      <c r="C1098" s="230"/>
      <c r="D1098" s="231" t="s">
        <v>150</v>
      </c>
      <c r="E1098" s="232" t="s">
        <v>1</v>
      </c>
      <c r="F1098" s="233" t="s">
        <v>496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150</v>
      </c>
      <c r="AU1098" s="239" t="s">
        <v>148</v>
      </c>
      <c r="AV1098" s="13" t="s">
        <v>81</v>
      </c>
      <c r="AW1098" s="13" t="s">
        <v>30</v>
      </c>
      <c r="AX1098" s="13" t="s">
        <v>73</v>
      </c>
      <c r="AY1098" s="239" t="s">
        <v>140</v>
      </c>
    </row>
    <row r="1099" s="14" customFormat="1">
      <c r="A1099" s="14"/>
      <c r="B1099" s="240"/>
      <c r="C1099" s="241"/>
      <c r="D1099" s="231" t="s">
        <v>150</v>
      </c>
      <c r="E1099" s="242" t="s">
        <v>1</v>
      </c>
      <c r="F1099" s="243" t="s">
        <v>81</v>
      </c>
      <c r="G1099" s="241"/>
      <c r="H1099" s="244">
        <v>1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150</v>
      </c>
      <c r="AU1099" s="250" t="s">
        <v>148</v>
      </c>
      <c r="AV1099" s="14" t="s">
        <v>148</v>
      </c>
      <c r="AW1099" s="14" t="s">
        <v>30</v>
      </c>
      <c r="AX1099" s="14" t="s">
        <v>73</v>
      </c>
      <c r="AY1099" s="250" t="s">
        <v>140</v>
      </c>
    </row>
    <row r="1100" s="13" customFormat="1">
      <c r="A1100" s="13"/>
      <c r="B1100" s="229"/>
      <c r="C1100" s="230"/>
      <c r="D1100" s="231" t="s">
        <v>150</v>
      </c>
      <c r="E1100" s="232" t="s">
        <v>1</v>
      </c>
      <c r="F1100" s="233" t="s">
        <v>259</v>
      </c>
      <c r="G1100" s="230"/>
      <c r="H1100" s="232" t="s">
        <v>1</v>
      </c>
      <c r="I1100" s="234"/>
      <c r="J1100" s="230"/>
      <c r="K1100" s="230"/>
      <c r="L1100" s="235"/>
      <c r="M1100" s="236"/>
      <c r="N1100" s="237"/>
      <c r="O1100" s="237"/>
      <c r="P1100" s="237"/>
      <c r="Q1100" s="237"/>
      <c r="R1100" s="237"/>
      <c r="S1100" s="237"/>
      <c r="T1100" s="238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9" t="s">
        <v>150</v>
      </c>
      <c r="AU1100" s="239" t="s">
        <v>148</v>
      </c>
      <c r="AV1100" s="13" t="s">
        <v>81</v>
      </c>
      <c r="AW1100" s="13" t="s">
        <v>30</v>
      </c>
      <c r="AX1100" s="13" t="s">
        <v>73</v>
      </c>
      <c r="AY1100" s="239" t="s">
        <v>140</v>
      </c>
    </row>
    <row r="1101" s="14" customFormat="1">
      <c r="A1101" s="14"/>
      <c r="B1101" s="240"/>
      <c r="C1101" s="241"/>
      <c r="D1101" s="231" t="s">
        <v>150</v>
      </c>
      <c r="E1101" s="242" t="s">
        <v>1</v>
      </c>
      <c r="F1101" s="243" t="s">
        <v>176</v>
      </c>
      <c r="G1101" s="241"/>
      <c r="H1101" s="244">
        <v>6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150</v>
      </c>
      <c r="AU1101" s="250" t="s">
        <v>148</v>
      </c>
      <c r="AV1101" s="14" t="s">
        <v>148</v>
      </c>
      <c r="AW1101" s="14" t="s">
        <v>30</v>
      </c>
      <c r="AX1101" s="14" t="s">
        <v>73</v>
      </c>
      <c r="AY1101" s="250" t="s">
        <v>140</v>
      </c>
    </row>
    <row r="1102" s="13" customFormat="1">
      <c r="A1102" s="13"/>
      <c r="B1102" s="229"/>
      <c r="C1102" s="230"/>
      <c r="D1102" s="231" t="s">
        <v>150</v>
      </c>
      <c r="E1102" s="232" t="s">
        <v>1</v>
      </c>
      <c r="F1102" s="233" t="s">
        <v>225</v>
      </c>
      <c r="G1102" s="230"/>
      <c r="H1102" s="232" t="s">
        <v>1</v>
      </c>
      <c r="I1102" s="234"/>
      <c r="J1102" s="230"/>
      <c r="K1102" s="230"/>
      <c r="L1102" s="235"/>
      <c r="M1102" s="236"/>
      <c r="N1102" s="237"/>
      <c r="O1102" s="237"/>
      <c r="P1102" s="237"/>
      <c r="Q1102" s="237"/>
      <c r="R1102" s="237"/>
      <c r="S1102" s="237"/>
      <c r="T1102" s="238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9" t="s">
        <v>150</v>
      </c>
      <c r="AU1102" s="239" t="s">
        <v>148</v>
      </c>
      <c r="AV1102" s="13" t="s">
        <v>81</v>
      </c>
      <c r="AW1102" s="13" t="s">
        <v>30</v>
      </c>
      <c r="AX1102" s="13" t="s">
        <v>73</v>
      </c>
      <c r="AY1102" s="239" t="s">
        <v>140</v>
      </c>
    </row>
    <row r="1103" s="14" customFormat="1">
      <c r="A1103" s="14"/>
      <c r="B1103" s="240"/>
      <c r="C1103" s="241"/>
      <c r="D1103" s="231" t="s">
        <v>150</v>
      </c>
      <c r="E1103" s="242" t="s">
        <v>1</v>
      </c>
      <c r="F1103" s="243" t="s">
        <v>147</v>
      </c>
      <c r="G1103" s="241"/>
      <c r="H1103" s="244">
        <v>4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150</v>
      </c>
      <c r="AU1103" s="250" t="s">
        <v>148</v>
      </c>
      <c r="AV1103" s="14" t="s">
        <v>148</v>
      </c>
      <c r="AW1103" s="14" t="s">
        <v>30</v>
      </c>
      <c r="AX1103" s="14" t="s">
        <v>73</v>
      </c>
      <c r="AY1103" s="250" t="s">
        <v>140</v>
      </c>
    </row>
    <row r="1104" s="13" customFormat="1">
      <c r="A1104" s="13"/>
      <c r="B1104" s="229"/>
      <c r="C1104" s="230"/>
      <c r="D1104" s="231" t="s">
        <v>150</v>
      </c>
      <c r="E1104" s="232" t="s">
        <v>1</v>
      </c>
      <c r="F1104" s="233" t="s">
        <v>219</v>
      </c>
      <c r="G1104" s="230"/>
      <c r="H1104" s="232" t="s">
        <v>1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9" t="s">
        <v>150</v>
      </c>
      <c r="AU1104" s="239" t="s">
        <v>148</v>
      </c>
      <c r="AV1104" s="13" t="s">
        <v>81</v>
      </c>
      <c r="AW1104" s="13" t="s">
        <v>30</v>
      </c>
      <c r="AX1104" s="13" t="s">
        <v>73</v>
      </c>
      <c r="AY1104" s="239" t="s">
        <v>140</v>
      </c>
    </row>
    <row r="1105" s="14" customFormat="1">
      <c r="A1105" s="14"/>
      <c r="B1105" s="240"/>
      <c r="C1105" s="241"/>
      <c r="D1105" s="231" t="s">
        <v>150</v>
      </c>
      <c r="E1105" s="242" t="s">
        <v>1</v>
      </c>
      <c r="F1105" s="243" t="s">
        <v>81</v>
      </c>
      <c r="G1105" s="241"/>
      <c r="H1105" s="244">
        <v>1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150</v>
      </c>
      <c r="AU1105" s="250" t="s">
        <v>148</v>
      </c>
      <c r="AV1105" s="14" t="s">
        <v>148</v>
      </c>
      <c r="AW1105" s="14" t="s">
        <v>30</v>
      </c>
      <c r="AX1105" s="14" t="s">
        <v>73</v>
      </c>
      <c r="AY1105" s="250" t="s">
        <v>140</v>
      </c>
    </row>
    <row r="1106" s="13" customFormat="1">
      <c r="A1106" s="13"/>
      <c r="B1106" s="229"/>
      <c r="C1106" s="230"/>
      <c r="D1106" s="231" t="s">
        <v>150</v>
      </c>
      <c r="E1106" s="232" t="s">
        <v>1</v>
      </c>
      <c r="F1106" s="233" t="s">
        <v>217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150</v>
      </c>
      <c r="AU1106" s="239" t="s">
        <v>148</v>
      </c>
      <c r="AV1106" s="13" t="s">
        <v>81</v>
      </c>
      <c r="AW1106" s="13" t="s">
        <v>30</v>
      </c>
      <c r="AX1106" s="13" t="s">
        <v>73</v>
      </c>
      <c r="AY1106" s="239" t="s">
        <v>140</v>
      </c>
    </row>
    <row r="1107" s="14" customFormat="1">
      <c r="A1107" s="14"/>
      <c r="B1107" s="240"/>
      <c r="C1107" s="241"/>
      <c r="D1107" s="231" t="s">
        <v>150</v>
      </c>
      <c r="E1107" s="242" t="s">
        <v>1</v>
      </c>
      <c r="F1107" s="243" t="s">
        <v>81</v>
      </c>
      <c r="G1107" s="241"/>
      <c r="H1107" s="244">
        <v>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150</v>
      </c>
      <c r="AU1107" s="250" t="s">
        <v>148</v>
      </c>
      <c r="AV1107" s="14" t="s">
        <v>148</v>
      </c>
      <c r="AW1107" s="14" t="s">
        <v>30</v>
      </c>
      <c r="AX1107" s="14" t="s">
        <v>73</v>
      </c>
      <c r="AY1107" s="250" t="s">
        <v>140</v>
      </c>
    </row>
    <row r="1108" s="15" customFormat="1">
      <c r="A1108" s="15"/>
      <c r="B1108" s="262"/>
      <c r="C1108" s="263"/>
      <c r="D1108" s="231" t="s">
        <v>150</v>
      </c>
      <c r="E1108" s="264" t="s">
        <v>1</v>
      </c>
      <c r="F1108" s="265" t="s">
        <v>188</v>
      </c>
      <c r="G1108" s="263"/>
      <c r="H1108" s="266">
        <v>14</v>
      </c>
      <c r="I1108" s="267"/>
      <c r="J1108" s="263"/>
      <c r="K1108" s="263"/>
      <c r="L1108" s="268"/>
      <c r="M1108" s="269"/>
      <c r="N1108" s="270"/>
      <c r="O1108" s="270"/>
      <c r="P1108" s="270"/>
      <c r="Q1108" s="270"/>
      <c r="R1108" s="270"/>
      <c r="S1108" s="270"/>
      <c r="T1108" s="271"/>
      <c r="U1108" s="15"/>
      <c r="V1108" s="15"/>
      <c r="W1108" s="15"/>
      <c r="X1108" s="15"/>
      <c r="Y1108" s="15"/>
      <c r="Z1108" s="15"/>
      <c r="AA1108" s="15"/>
      <c r="AB1108" s="15"/>
      <c r="AC1108" s="15"/>
      <c r="AD1108" s="15"/>
      <c r="AE1108" s="15"/>
      <c r="AT1108" s="272" t="s">
        <v>150</v>
      </c>
      <c r="AU1108" s="272" t="s">
        <v>148</v>
      </c>
      <c r="AV1108" s="15" t="s">
        <v>147</v>
      </c>
      <c r="AW1108" s="15" t="s">
        <v>30</v>
      </c>
      <c r="AX1108" s="15" t="s">
        <v>81</v>
      </c>
      <c r="AY1108" s="272" t="s">
        <v>140</v>
      </c>
    </row>
    <row r="1109" s="2" customFormat="1" ht="24.15" customHeight="1">
      <c r="A1109" s="38"/>
      <c r="B1109" s="39"/>
      <c r="C1109" s="251" t="s">
        <v>1351</v>
      </c>
      <c r="D1109" s="251" t="s">
        <v>159</v>
      </c>
      <c r="E1109" s="252" t="s">
        <v>1352</v>
      </c>
      <c r="F1109" s="253" t="s">
        <v>1353</v>
      </c>
      <c r="G1109" s="254" t="s">
        <v>173</v>
      </c>
      <c r="H1109" s="255">
        <v>14</v>
      </c>
      <c r="I1109" s="256"/>
      <c r="J1109" s="257">
        <f>ROUND(I1109*H1109,2)</f>
        <v>0</v>
      </c>
      <c r="K1109" s="258"/>
      <c r="L1109" s="259"/>
      <c r="M1109" s="260" t="s">
        <v>1</v>
      </c>
      <c r="N1109" s="261" t="s">
        <v>39</v>
      </c>
      <c r="O1109" s="91"/>
      <c r="P1109" s="225">
        <f>O1109*H1109</f>
        <v>0</v>
      </c>
      <c r="Q1109" s="225">
        <v>0.00010000000000000001</v>
      </c>
      <c r="R1109" s="225">
        <f>Q1109*H1109</f>
        <v>0.0014</v>
      </c>
      <c r="S1109" s="225">
        <v>0</v>
      </c>
      <c r="T1109" s="226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27" t="s">
        <v>367</v>
      </c>
      <c r="AT1109" s="227" t="s">
        <v>159</v>
      </c>
      <c r="AU1109" s="227" t="s">
        <v>148</v>
      </c>
      <c r="AY1109" s="17" t="s">
        <v>140</v>
      </c>
      <c r="BE1109" s="228">
        <f>IF(N1109="základní",J1109,0)</f>
        <v>0</v>
      </c>
      <c r="BF1109" s="228">
        <f>IF(N1109="snížená",J1109,0)</f>
        <v>0</v>
      </c>
      <c r="BG1109" s="228">
        <f>IF(N1109="zákl. přenesená",J1109,0)</f>
        <v>0</v>
      </c>
      <c r="BH1109" s="228">
        <f>IF(N1109="sníž. přenesená",J1109,0)</f>
        <v>0</v>
      </c>
      <c r="BI1109" s="228">
        <f>IF(N1109="nulová",J1109,0)</f>
        <v>0</v>
      </c>
      <c r="BJ1109" s="17" t="s">
        <v>148</v>
      </c>
      <c r="BK1109" s="228">
        <f>ROUND(I1109*H1109,2)</f>
        <v>0</v>
      </c>
      <c r="BL1109" s="17" t="s">
        <v>266</v>
      </c>
      <c r="BM1109" s="227" t="s">
        <v>1354</v>
      </c>
    </row>
    <row r="1110" s="13" customFormat="1">
      <c r="A1110" s="13"/>
      <c r="B1110" s="229"/>
      <c r="C1110" s="230"/>
      <c r="D1110" s="231" t="s">
        <v>150</v>
      </c>
      <c r="E1110" s="232" t="s">
        <v>1</v>
      </c>
      <c r="F1110" s="233" t="s">
        <v>215</v>
      </c>
      <c r="G1110" s="230"/>
      <c r="H1110" s="232" t="s">
        <v>1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150</v>
      </c>
      <c r="AU1110" s="239" t="s">
        <v>148</v>
      </c>
      <c r="AV1110" s="13" t="s">
        <v>81</v>
      </c>
      <c r="AW1110" s="13" t="s">
        <v>30</v>
      </c>
      <c r="AX1110" s="13" t="s">
        <v>73</v>
      </c>
      <c r="AY1110" s="239" t="s">
        <v>140</v>
      </c>
    </row>
    <row r="1111" s="14" customFormat="1">
      <c r="A1111" s="14"/>
      <c r="B1111" s="240"/>
      <c r="C1111" s="241"/>
      <c r="D1111" s="231" t="s">
        <v>150</v>
      </c>
      <c r="E1111" s="242" t="s">
        <v>1</v>
      </c>
      <c r="F1111" s="243" t="s">
        <v>81</v>
      </c>
      <c r="G1111" s="241"/>
      <c r="H1111" s="244">
        <v>1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150</v>
      </c>
      <c r="AU1111" s="250" t="s">
        <v>148</v>
      </c>
      <c r="AV1111" s="14" t="s">
        <v>148</v>
      </c>
      <c r="AW1111" s="14" t="s">
        <v>30</v>
      </c>
      <c r="AX1111" s="14" t="s">
        <v>73</v>
      </c>
      <c r="AY1111" s="250" t="s">
        <v>140</v>
      </c>
    </row>
    <row r="1112" s="13" customFormat="1">
      <c r="A1112" s="13"/>
      <c r="B1112" s="229"/>
      <c r="C1112" s="230"/>
      <c r="D1112" s="231" t="s">
        <v>150</v>
      </c>
      <c r="E1112" s="232" t="s">
        <v>1</v>
      </c>
      <c r="F1112" s="233" t="s">
        <v>496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150</v>
      </c>
      <c r="AU1112" s="239" t="s">
        <v>148</v>
      </c>
      <c r="AV1112" s="13" t="s">
        <v>81</v>
      </c>
      <c r="AW1112" s="13" t="s">
        <v>30</v>
      </c>
      <c r="AX1112" s="13" t="s">
        <v>73</v>
      </c>
      <c r="AY1112" s="239" t="s">
        <v>140</v>
      </c>
    </row>
    <row r="1113" s="14" customFormat="1">
      <c r="A1113" s="14"/>
      <c r="B1113" s="240"/>
      <c r="C1113" s="241"/>
      <c r="D1113" s="231" t="s">
        <v>150</v>
      </c>
      <c r="E1113" s="242" t="s">
        <v>1</v>
      </c>
      <c r="F1113" s="243" t="s">
        <v>81</v>
      </c>
      <c r="G1113" s="241"/>
      <c r="H1113" s="244">
        <v>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150</v>
      </c>
      <c r="AU1113" s="250" t="s">
        <v>148</v>
      </c>
      <c r="AV1113" s="14" t="s">
        <v>148</v>
      </c>
      <c r="AW1113" s="14" t="s">
        <v>30</v>
      </c>
      <c r="AX1113" s="14" t="s">
        <v>73</v>
      </c>
      <c r="AY1113" s="250" t="s">
        <v>140</v>
      </c>
    </row>
    <row r="1114" s="13" customFormat="1">
      <c r="A1114" s="13"/>
      <c r="B1114" s="229"/>
      <c r="C1114" s="230"/>
      <c r="D1114" s="231" t="s">
        <v>150</v>
      </c>
      <c r="E1114" s="232" t="s">
        <v>1</v>
      </c>
      <c r="F1114" s="233" t="s">
        <v>259</v>
      </c>
      <c r="G1114" s="230"/>
      <c r="H1114" s="232" t="s">
        <v>1</v>
      </c>
      <c r="I1114" s="234"/>
      <c r="J1114" s="230"/>
      <c r="K1114" s="230"/>
      <c r="L1114" s="235"/>
      <c r="M1114" s="236"/>
      <c r="N1114" s="237"/>
      <c r="O1114" s="237"/>
      <c r="P1114" s="237"/>
      <c r="Q1114" s="237"/>
      <c r="R1114" s="237"/>
      <c r="S1114" s="237"/>
      <c r="T1114" s="238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9" t="s">
        <v>150</v>
      </c>
      <c r="AU1114" s="239" t="s">
        <v>148</v>
      </c>
      <c r="AV1114" s="13" t="s">
        <v>81</v>
      </c>
      <c r="AW1114" s="13" t="s">
        <v>30</v>
      </c>
      <c r="AX1114" s="13" t="s">
        <v>73</v>
      </c>
      <c r="AY1114" s="239" t="s">
        <v>140</v>
      </c>
    </row>
    <row r="1115" s="14" customFormat="1">
      <c r="A1115" s="14"/>
      <c r="B1115" s="240"/>
      <c r="C1115" s="241"/>
      <c r="D1115" s="231" t="s">
        <v>150</v>
      </c>
      <c r="E1115" s="242" t="s">
        <v>1</v>
      </c>
      <c r="F1115" s="243" t="s">
        <v>176</v>
      </c>
      <c r="G1115" s="241"/>
      <c r="H1115" s="244">
        <v>6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150</v>
      </c>
      <c r="AU1115" s="250" t="s">
        <v>148</v>
      </c>
      <c r="AV1115" s="14" t="s">
        <v>148</v>
      </c>
      <c r="AW1115" s="14" t="s">
        <v>30</v>
      </c>
      <c r="AX1115" s="14" t="s">
        <v>73</v>
      </c>
      <c r="AY1115" s="250" t="s">
        <v>140</v>
      </c>
    </row>
    <row r="1116" s="13" customFormat="1">
      <c r="A1116" s="13"/>
      <c r="B1116" s="229"/>
      <c r="C1116" s="230"/>
      <c r="D1116" s="231" t="s">
        <v>150</v>
      </c>
      <c r="E1116" s="232" t="s">
        <v>1</v>
      </c>
      <c r="F1116" s="233" t="s">
        <v>225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150</v>
      </c>
      <c r="AU1116" s="239" t="s">
        <v>148</v>
      </c>
      <c r="AV1116" s="13" t="s">
        <v>81</v>
      </c>
      <c r="AW1116" s="13" t="s">
        <v>30</v>
      </c>
      <c r="AX1116" s="13" t="s">
        <v>73</v>
      </c>
      <c r="AY1116" s="239" t="s">
        <v>140</v>
      </c>
    </row>
    <row r="1117" s="14" customFormat="1">
      <c r="A1117" s="14"/>
      <c r="B1117" s="240"/>
      <c r="C1117" s="241"/>
      <c r="D1117" s="231" t="s">
        <v>150</v>
      </c>
      <c r="E1117" s="242" t="s">
        <v>1</v>
      </c>
      <c r="F1117" s="243" t="s">
        <v>147</v>
      </c>
      <c r="G1117" s="241"/>
      <c r="H1117" s="244">
        <v>4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150</v>
      </c>
      <c r="AU1117" s="250" t="s">
        <v>148</v>
      </c>
      <c r="AV1117" s="14" t="s">
        <v>148</v>
      </c>
      <c r="AW1117" s="14" t="s">
        <v>30</v>
      </c>
      <c r="AX1117" s="14" t="s">
        <v>73</v>
      </c>
      <c r="AY1117" s="250" t="s">
        <v>140</v>
      </c>
    </row>
    <row r="1118" s="13" customFormat="1">
      <c r="A1118" s="13"/>
      <c r="B1118" s="229"/>
      <c r="C1118" s="230"/>
      <c r="D1118" s="231" t="s">
        <v>150</v>
      </c>
      <c r="E1118" s="232" t="s">
        <v>1</v>
      </c>
      <c r="F1118" s="233" t="s">
        <v>219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150</v>
      </c>
      <c r="AU1118" s="239" t="s">
        <v>148</v>
      </c>
      <c r="AV1118" s="13" t="s">
        <v>81</v>
      </c>
      <c r="AW1118" s="13" t="s">
        <v>30</v>
      </c>
      <c r="AX1118" s="13" t="s">
        <v>73</v>
      </c>
      <c r="AY1118" s="239" t="s">
        <v>140</v>
      </c>
    </row>
    <row r="1119" s="14" customFormat="1">
      <c r="A1119" s="14"/>
      <c r="B1119" s="240"/>
      <c r="C1119" s="241"/>
      <c r="D1119" s="231" t="s">
        <v>150</v>
      </c>
      <c r="E1119" s="242" t="s">
        <v>1</v>
      </c>
      <c r="F1119" s="243" t="s">
        <v>81</v>
      </c>
      <c r="G1119" s="241"/>
      <c r="H1119" s="244">
        <v>1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150</v>
      </c>
      <c r="AU1119" s="250" t="s">
        <v>148</v>
      </c>
      <c r="AV1119" s="14" t="s">
        <v>148</v>
      </c>
      <c r="AW1119" s="14" t="s">
        <v>30</v>
      </c>
      <c r="AX1119" s="14" t="s">
        <v>73</v>
      </c>
      <c r="AY1119" s="250" t="s">
        <v>140</v>
      </c>
    </row>
    <row r="1120" s="13" customFormat="1">
      <c r="A1120" s="13"/>
      <c r="B1120" s="229"/>
      <c r="C1120" s="230"/>
      <c r="D1120" s="231" t="s">
        <v>150</v>
      </c>
      <c r="E1120" s="232" t="s">
        <v>1</v>
      </c>
      <c r="F1120" s="233" t="s">
        <v>217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150</v>
      </c>
      <c r="AU1120" s="239" t="s">
        <v>148</v>
      </c>
      <c r="AV1120" s="13" t="s">
        <v>81</v>
      </c>
      <c r="AW1120" s="13" t="s">
        <v>30</v>
      </c>
      <c r="AX1120" s="13" t="s">
        <v>73</v>
      </c>
      <c r="AY1120" s="239" t="s">
        <v>140</v>
      </c>
    </row>
    <row r="1121" s="14" customFormat="1">
      <c r="A1121" s="14"/>
      <c r="B1121" s="240"/>
      <c r="C1121" s="241"/>
      <c r="D1121" s="231" t="s">
        <v>150</v>
      </c>
      <c r="E1121" s="242" t="s">
        <v>1</v>
      </c>
      <c r="F1121" s="243" t="s">
        <v>81</v>
      </c>
      <c r="G1121" s="241"/>
      <c r="H1121" s="244">
        <v>1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150</v>
      </c>
      <c r="AU1121" s="250" t="s">
        <v>148</v>
      </c>
      <c r="AV1121" s="14" t="s">
        <v>148</v>
      </c>
      <c r="AW1121" s="14" t="s">
        <v>30</v>
      </c>
      <c r="AX1121" s="14" t="s">
        <v>73</v>
      </c>
      <c r="AY1121" s="250" t="s">
        <v>140</v>
      </c>
    </row>
    <row r="1122" s="15" customFormat="1">
      <c r="A1122" s="15"/>
      <c r="B1122" s="262"/>
      <c r="C1122" s="263"/>
      <c r="D1122" s="231" t="s">
        <v>150</v>
      </c>
      <c r="E1122" s="264" t="s">
        <v>1</v>
      </c>
      <c r="F1122" s="265" t="s">
        <v>188</v>
      </c>
      <c r="G1122" s="263"/>
      <c r="H1122" s="266">
        <v>14</v>
      </c>
      <c r="I1122" s="267"/>
      <c r="J1122" s="263"/>
      <c r="K1122" s="263"/>
      <c r="L1122" s="268"/>
      <c r="M1122" s="269"/>
      <c r="N1122" s="270"/>
      <c r="O1122" s="270"/>
      <c r="P1122" s="270"/>
      <c r="Q1122" s="270"/>
      <c r="R1122" s="270"/>
      <c r="S1122" s="270"/>
      <c r="T1122" s="271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72" t="s">
        <v>150</v>
      </c>
      <c r="AU1122" s="272" t="s">
        <v>148</v>
      </c>
      <c r="AV1122" s="15" t="s">
        <v>147</v>
      </c>
      <c r="AW1122" s="15" t="s">
        <v>30</v>
      </c>
      <c r="AX1122" s="15" t="s">
        <v>81</v>
      </c>
      <c r="AY1122" s="272" t="s">
        <v>140</v>
      </c>
    </row>
    <row r="1123" s="2" customFormat="1" ht="37.8" customHeight="1">
      <c r="A1123" s="38"/>
      <c r="B1123" s="39"/>
      <c r="C1123" s="215" t="s">
        <v>1355</v>
      </c>
      <c r="D1123" s="215" t="s">
        <v>143</v>
      </c>
      <c r="E1123" s="216" t="s">
        <v>1356</v>
      </c>
      <c r="F1123" s="217" t="s">
        <v>1357</v>
      </c>
      <c r="G1123" s="218" t="s">
        <v>173</v>
      </c>
      <c r="H1123" s="219">
        <v>13</v>
      </c>
      <c r="I1123" s="220"/>
      <c r="J1123" s="221">
        <f>ROUND(I1123*H1123,2)</f>
        <v>0</v>
      </c>
      <c r="K1123" s="222"/>
      <c r="L1123" s="44"/>
      <c r="M1123" s="223" t="s">
        <v>1</v>
      </c>
      <c r="N1123" s="224" t="s">
        <v>39</v>
      </c>
      <c r="O1123" s="91"/>
      <c r="P1123" s="225">
        <f>O1123*H1123</f>
        <v>0</v>
      </c>
      <c r="Q1123" s="225">
        <v>0</v>
      </c>
      <c r="R1123" s="225">
        <f>Q1123*H1123</f>
        <v>0</v>
      </c>
      <c r="S1123" s="225">
        <v>5.0000000000000002E-05</v>
      </c>
      <c r="T1123" s="226">
        <f>S1123*H1123</f>
        <v>0.00065000000000000008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266</v>
      </c>
      <c r="AT1123" s="227" t="s">
        <v>143</v>
      </c>
      <c r="AU1123" s="227" t="s">
        <v>148</v>
      </c>
      <c r="AY1123" s="17" t="s">
        <v>140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148</v>
      </c>
      <c r="BK1123" s="228">
        <f>ROUND(I1123*H1123,2)</f>
        <v>0</v>
      </c>
      <c r="BL1123" s="17" t="s">
        <v>266</v>
      </c>
      <c r="BM1123" s="227" t="s">
        <v>1358</v>
      </c>
    </row>
    <row r="1124" s="13" customFormat="1">
      <c r="A1124" s="13"/>
      <c r="B1124" s="229"/>
      <c r="C1124" s="230"/>
      <c r="D1124" s="231" t="s">
        <v>150</v>
      </c>
      <c r="E1124" s="232" t="s">
        <v>1</v>
      </c>
      <c r="F1124" s="233" t="s">
        <v>215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150</v>
      </c>
      <c r="AU1124" s="239" t="s">
        <v>148</v>
      </c>
      <c r="AV1124" s="13" t="s">
        <v>81</v>
      </c>
      <c r="AW1124" s="13" t="s">
        <v>30</v>
      </c>
      <c r="AX1124" s="13" t="s">
        <v>73</v>
      </c>
      <c r="AY1124" s="239" t="s">
        <v>140</v>
      </c>
    </row>
    <row r="1125" s="14" customFormat="1">
      <c r="A1125" s="14"/>
      <c r="B1125" s="240"/>
      <c r="C1125" s="241"/>
      <c r="D1125" s="231" t="s">
        <v>150</v>
      </c>
      <c r="E1125" s="242" t="s">
        <v>1</v>
      </c>
      <c r="F1125" s="243" t="s">
        <v>81</v>
      </c>
      <c r="G1125" s="241"/>
      <c r="H1125" s="244">
        <v>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150</v>
      </c>
      <c r="AU1125" s="250" t="s">
        <v>148</v>
      </c>
      <c r="AV1125" s="14" t="s">
        <v>148</v>
      </c>
      <c r="AW1125" s="14" t="s">
        <v>30</v>
      </c>
      <c r="AX1125" s="14" t="s">
        <v>73</v>
      </c>
      <c r="AY1125" s="250" t="s">
        <v>140</v>
      </c>
    </row>
    <row r="1126" s="13" customFormat="1">
      <c r="A1126" s="13"/>
      <c r="B1126" s="229"/>
      <c r="C1126" s="230"/>
      <c r="D1126" s="231" t="s">
        <v>150</v>
      </c>
      <c r="E1126" s="232" t="s">
        <v>1</v>
      </c>
      <c r="F1126" s="233" t="s">
        <v>217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150</v>
      </c>
      <c r="AU1126" s="239" t="s">
        <v>148</v>
      </c>
      <c r="AV1126" s="13" t="s">
        <v>81</v>
      </c>
      <c r="AW1126" s="13" t="s">
        <v>30</v>
      </c>
      <c r="AX1126" s="13" t="s">
        <v>73</v>
      </c>
      <c r="AY1126" s="239" t="s">
        <v>140</v>
      </c>
    </row>
    <row r="1127" s="14" customFormat="1">
      <c r="A1127" s="14"/>
      <c r="B1127" s="240"/>
      <c r="C1127" s="241"/>
      <c r="D1127" s="231" t="s">
        <v>150</v>
      </c>
      <c r="E1127" s="242" t="s">
        <v>1</v>
      </c>
      <c r="F1127" s="243" t="s">
        <v>81</v>
      </c>
      <c r="G1127" s="241"/>
      <c r="H1127" s="244">
        <v>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150</v>
      </c>
      <c r="AU1127" s="250" t="s">
        <v>148</v>
      </c>
      <c r="AV1127" s="14" t="s">
        <v>148</v>
      </c>
      <c r="AW1127" s="14" t="s">
        <v>30</v>
      </c>
      <c r="AX1127" s="14" t="s">
        <v>73</v>
      </c>
      <c r="AY1127" s="250" t="s">
        <v>140</v>
      </c>
    </row>
    <row r="1128" s="13" customFormat="1">
      <c r="A1128" s="13"/>
      <c r="B1128" s="229"/>
      <c r="C1128" s="230"/>
      <c r="D1128" s="231" t="s">
        <v>150</v>
      </c>
      <c r="E1128" s="232" t="s">
        <v>1</v>
      </c>
      <c r="F1128" s="233" t="s">
        <v>221</v>
      </c>
      <c r="G1128" s="230"/>
      <c r="H1128" s="232" t="s">
        <v>1</v>
      </c>
      <c r="I1128" s="234"/>
      <c r="J1128" s="230"/>
      <c r="K1128" s="230"/>
      <c r="L1128" s="235"/>
      <c r="M1128" s="236"/>
      <c r="N1128" s="237"/>
      <c r="O1128" s="237"/>
      <c r="P1128" s="237"/>
      <c r="Q1128" s="237"/>
      <c r="R1128" s="237"/>
      <c r="S1128" s="237"/>
      <c r="T1128" s="238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9" t="s">
        <v>150</v>
      </c>
      <c r="AU1128" s="239" t="s">
        <v>148</v>
      </c>
      <c r="AV1128" s="13" t="s">
        <v>81</v>
      </c>
      <c r="AW1128" s="13" t="s">
        <v>30</v>
      </c>
      <c r="AX1128" s="13" t="s">
        <v>73</v>
      </c>
      <c r="AY1128" s="239" t="s">
        <v>140</v>
      </c>
    </row>
    <row r="1129" s="14" customFormat="1">
      <c r="A1129" s="14"/>
      <c r="B1129" s="240"/>
      <c r="C1129" s="241"/>
      <c r="D1129" s="231" t="s">
        <v>150</v>
      </c>
      <c r="E1129" s="242" t="s">
        <v>1</v>
      </c>
      <c r="F1129" s="243" t="s">
        <v>81</v>
      </c>
      <c r="G1129" s="241"/>
      <c r="H1129" s="244">
        <v>1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150</v>
      </c>
      <c r="AU1129" s="250" t="s">
        <v>148</v>
      </c>
      <c r="AV1129" s="14" t="s">
        <v>148</v>
      </c>
      <c r="AW1129" s="14" t="s">
        <v>30</v>
      </c>
      <c r="AX1129" s="14" t="s">
        <v>73</v>
      </c>
      <c r="AY1129" s="250" t="s">
        <v>140</v>
      </c>
    </row>
    <row r="1130" s="13" customFormat="1">
      <c r="A1130" s="13"/>
      <c r="B1130" s="229"/>
      <c r="C1130" s="230"/>
      <c r="D1130" s="231" t="s">
        <v>150</v>
      </c>
      <c r="E1130" s="232" t="s">
        <v>1</v>
      </c>
      <c r="F1130" s="233" t="s">
        <v>682</v>
      </c>
      <c r="G1130" s="230"/>
      <c r="H1130" s="232" t="s">
        <v>1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150</v>
      </c>
      <c r="AU1130" s="239" t="s">
        <v>148</v>
      </c>
      <c r="AV1130" s="13" t="s">
        <v>81</v>
      </c>
      <c r="AW1130" s="13" t="s">
        <v>30</v>
      </c>
      <c r="AX1130" s="13" t="s">
        <v>73</v>
      </c>
      <c r="AY1130" s="239" t="s">
        <v>140</v>
      </c>
    </row>
    <row r="1131" s="14" customFormat="1">
      <c r="A1131" s="14"/>
      <c r="B1131" s="240"/>
      <c r="C1131" s="241"/>
      <c r="D1131" s="231" t="s">
        <v>150</v>
      </c>
      <c r="E1131" s="242" t="s">
        <v>1</v>
      </c>
      <c r="F1131" s="243" t="s">
        <v>141</v>
      </c>
      <c r="G1131" s="241"/>
      <c r="H1131" s="244">
        <v>3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150</v>
      </c>
      <c r="AU1131" s="250" t="s">
        <v>148</v>
      </c>
      <c r="AV1131" s="14" t="s">
        <v>148</v>
      </c>
      <c r="AW1131" s="14" t="s">
        <v>30</v>
      </c>
      <c r="AX1131" s="14" t="s">
        <v>73</v>
      </c>
      <c r="AY1131" s="250" t="s">
        <v>140</v>
      </c>
    </row>
    <row r="1132" s="13" customFormat="1">
      <c r="A1132" s="13"/>
      <c r="B1132" s="229"/>
      <c r="C1132" s="230"/>
      <c r="D1132" s="231" t="s">
        <v>150</v>
      </c>
      <c r="E1132" s="232" t="s">
        <v>1</v>
      </c>
      <c r="F1132" s="233" t="s">
        <v>259</v>
      </c>
      <c r="G1132" s="230"/>
      <c r="H1132" s="232" t="s">
        <v>1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9" t="s">
        <v>150</v>
      </c>
      <c r="AU1132" s="239" t="s">
        <v>148</v>
      </c>
      <c r="AV1132" s="13" t="s">
        <v>81</v>
      </c>
      <c r="AW1132" s="13" t="s">
        <v>30</v>
      </c>
      <c r="AX1132" s="13" t="s">
        <v>73</v>
      </c>
      <c r="AY1132" s="239" t="s">
        <v>140</v>
      </c>
    </row>
    <row r="1133" s="14" customFormat="1">
      <c r="A1133" s="14"/>
      <c r="B1133" s="240"/>
      <c r="C1133" s="241"/>
      <c r="D1133" s="231" t="s">
        <v>150</v>
      </c>
      <c r="E1133" s="242" t="s">
        <v>1</v>
      </c>
      <c r="F1133" s="243" t="s">
        <v>147</v>
      </c>
      <c r="G1133" s="241"/>
      <c r="H1133" s="244">
        <v>4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150</v>
      </c>
      <c r="AU1133" s="250" t="s">
        <v>148</v>
      </c>
      <c r="AV1133" s="14" t="s">
        <v>148</v>
      </c>
      <c r="AW1133" s="14" t="s">
        <v>30</v>
      </c>
      <c r="AX1133" s="14" t="s">
        <v>73</v>
      </c>
      <c r="AY1133" s="250" t="s">
        <v>140</v>
      </c>
    </row>
    <row r="1134" s="13" customFormat="1">
      <c r="A1134" s="13"/>
      <c r="B1134" s="229"/>
      <c r="C1134" s="230"/>
      <c r="D1134" s="231" t="s">
        <v>150</v>
      </c>
      <c r="E1134" s="232" t="s">
        <v>1</v>
      </c>
      <c r="F1134" s="233" t="s">
        <v>225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150</v>
      </c>
      <c r="AU1134" s="239" t="s">
        <v>148</v>
      </c>
      <c r="AV1134" s="13" t="s">
        <v>81</v>
      </c>
      <c r="AW1134" s="13" t="s">
        <v>30</v>
      </c>
      <c r="AX1134" s="13" t="s">
        <v>73</v>
      </c>
      <c r="AY1134" s="239" t="s">
        <v>140</v>
      </c>
    </row>
    <row r="1135" s="14" customFormat="1">
      <c r="A1135" s="14"/>
      <c r="B1135" s="240"/>
      <c r="C1135" s="241"/>
      <c r="D1135" s="231" t="s">
        <v>150</v>
      </c>
      <c r="E1135" s="242" t="s">
        <v>1</v>
      </c>
      <c r="F1135" s="243" t="s">
        <v>141</v>
      </c>
      <c r="G1135" s="241"/>
      <c r="H1135" s="244">
        <v>3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150</v>
      </c>
      <c r="AU1135" s="250" t="s">
        <v>148</v>
      </c>
      <c r="AV1135" s="14" t="s">
        <v>148</v>
      </c>
      <c r="AW1135" s="14" t="s">
        <v>30</v>
      </c>
      <c r="AX1135" s="14" t="s">
        <v>73</v>
      </c>
      <c r="AY1135" s="250" t="s">
        <v>140</v>
      </c>
    </row>
    <row r="1136" s="13" customFormat="1">
      <c r="A1136" s="13"/>
      <c r="B1136" s="229"/>
      <c r="C1136" s="230"/>
      <c r="D1136" s="231" t="s">
        <v>150</v>
      </c>
      <c r="E1136" s="232" t="s">
        <v>1</v>
      </c>
      <c r="F1136" s="233" t="s">
        <v>219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150</v>
      </c>
      <c r="AU1136" s="239" t="s">
        <v>148</v>
      </c>
      <c r="AV1136" s="13" t="s">
        <v>81</v>
      </c>
      <c r="AW1136" s="13" t="s">
        <v>30</v>
      </c>
      <c r="AX1136" s="13" t="s">
        <v>73</v>
      </c>
      <c r="AY1136" s="239" t="s">
        <v>140</v>
      </c>
    </row>
    <row r="1137" s="14" customFormat="1">
      <c r="A1137" s="14"/>
      <c r="B1137" s="240"/>
      <c r="C1137" s="241"/>
      <c r="D1137" s="231" t="s">
        <v>150</v>
      </c>
      <c r="E1137" s="242" t="s">
        <v>1</v>
      </c>
      <c r="F1137" s="243" t="s">
        <v>73</v>
      </c>
      <c r="G1137" s="241"/>
      <c r="H1137" s="244">
        <v>0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150</v>
      </c>
      <c r="AU1137" s="250" t="s">
        <v>148</v>
      </c>
      <c r="AV1137" s="14" t="s">
        <v>148</v>
      </c>
      <c r="AW1137" s="14" t="s">
        <v>30</v>
      </c>
      <c r="AX1137" s="14" t="s">
        <v>73</v>
      </c>
      <c r="AY1137" s="250" t="s">
        <v>140</v>
      </c>
    </row>
    <row r="1138" s="15" customFormat="1">
      <c r="A1138" s="15"/>
      <c r="B1138" s="262"/>
      <c r="C1138" s="263"/>
      <c r="D1138" s="231" t="s">
        <v>150</v>
      </c>
      <c r="E1138" s="264" t="s">
        <v>1</v>
      </c>
      <c r="F1138" s="265" t="s">
        <v>188</v>
      </c>
      <c r="G1138" s="263"/>
      <c r="H1138" s="266">
        <v>13</v>
      </c>
      <c r="I1138" s="267"/>
      <c r="J1138" s="263"/>
      <c r="K1138" s="263"/>
      <c r="L1138" s="268"/>
      <c r="M1138" s="269"/>
      <c r="N1138" s="270"/>
      <c r="O1138" s="270"/>
      <c r="P1138" s="270"/>
      <c r="Q1138" s="270"/>
      <c r="R1138" s="270"/>
      <c r="S1138" s="270"/>
      <c r="T1138" s="271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72" t="s">
        <v>150</v>
      </c>
      <c r="AU1138" s="272" t="s">
        <v>148</v>
      </c>
      <c r="AV1138" s="15" t="s">
        <v>147</v>
      </c>
      <c r="AW1138" s="15" t="s">
        <v>30</v>
      </c>
      <c r="AX1138" s="15" t="s">
        <v>81</v>
      </c>
      <c r="AY1138" s="272" t="s">
        <v>140</v>
      </c>
    </row>
    <row r="1139" s="2" customFormat="1" ht="16.5" customHeight="1">
      <c r="A1139" s="38"/>
      <c r="B1139" s="39"/>
      <c r="C1139" s="215" t="s">
        <v>1359</v>
      </c>
      <c r="D1139" s="215" t="s">
        <v>143</v>
      </c>
      <c r="E1139" s="216" t="s">
        <v>1360</v>
      </c>
      <c r="F1139" s="217" t="s">
        <v>1361</v>
      </c>
      <c r="G1139" s="218" t="s">
        <v>173</v>
      </c>
      <c r="H1139" s="219">
        <v>8</v>
      </c>
      <c r="I1139" s="220"/>
      <c r="J1139" s="221">
        <f>ROUND(I1139*H1139,2)</f>
        <v>0</v>
      </c>
      <c r="K1139" s="222"/>
      <c r="L1139" s="44"/>
      <c r="M1139" s="223" t="s">
        <v>1</v>
      </c>
      <c r="N1139" s="224" t="s">
        <v>39</v>
      </c>
      <c r="O1139" s="91"/>
      <c r="P1139" s="225">
        <f>O1139*H1139</f>
        <v>0</v>
      </c>
      <c r="Q1139" s="225">
        <v>0</v>
      </c>
      <c r="R1139" s="225">
        <f>Q1139*H1139</f>
        <v>0</v>
      </c>
      <c r="S1139" s="225">
        <v>0</v>
      </c>
      <c r="T1139" s="226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27" t="s">
        <v>147</v>
      </c>
      <c r="AT1139" s="227" t="s">
        <v>143</v>
      </c>
      <c r="AU1139" s="227" t="s">
        <v>148</v>
      </c>
      <c r="AY1139" s="17" t="s">
        <v>140</v>
      </c>
      <c r="BE1139" s="228">
        <f>IF(N1139="základní",J1139,0)</f>
        <v>0</v>
      </c>
      <c r="BF1139" s="228">
        <f>IF(N1139="snížená",J1139,0)</f>
        <v>0</v>
      </c>
      <c r="BG1139" s="228">
        <f>IF(N1139="zákl. přenesená",J1139,0)</f>
        <v>0</v>
      </c>
      <c r="BH1139" s="228">
        <f>IF(N1139="sníž. přenesená",J1139,0)</f>
        <v>0</v>
      </c>
      <c r="BI1139" s="228">
        <f>IF(N1139="nulová",J1139,0)</f>
        <v>0</v>
      </c>
      <c r="BJ1139" s="17" t="s">
        <v>148</v>
      </c>
      <c r="BK1139" s="228">
        <f>ROUND(I1139*H1139,2)</f>
        <v>0</v>
      </c>
      <c r="BL1139" s="17" t="s">
        <v>147</v>
      </c>
      <c r="BM1139" s="227" t="s">
        <v>1362</v>
      </c>
    </row>
    <row r="1140" s="14" customFormat="1">
      <c r="A1140" s="14"/>
      <c r="B1140" s="240"/>
      <c r="C1140" s="241"/>
      <c r="D1140" s="231" t="s">
        <v>150</v>
      </c>
      <c r="E1140" s="242" t="s">
        <v>1</v>
      </c>
      <c r="F1140" s="243" t="s">
        <v>1363</v>
      </c>
      <c r="G1140" s="241"/>
      <c r="H1140" s="244">
        <v>8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150</v>
      </c>
      <c r="AU1140" s="250" t="s">
        <v>148</v>
      </c>
      <c r="AV1140" s="14" t="s">
        <v>148</v>
      </c>
      <c r="AW1140" s="14" t="s">
        <v>30</v>
      </c>
      <c r="AX1140" s="14" t="s">
        <v>81</v>
      </c>
      <c r="AY1140" s="250" t="s">
        <v>140</v>
      </c>
    </row>
    <row r="1141" s="2" customFormat="1" ht="16.5" customHeight="1">
      <c r="A1141" s="38"/>
      <c r="B1141" s="39"/>
      <c r="C1141" s="251" t="s">
        <v>1364</v>
      </c>
      <c r="D1141" s="251" t="s">
        <v>159</v>
      </c>
      <c r="E1141" s="252" t="s">
        <v>1365</v>
      </c>
      <c r="F1141" s="253" t="s">
        <v>1366</v>
      </c>
      <c r="G1141" s="254" t="s">
        <v>173</v>
      </c>
      <c r="H1141" s="255">
        <v>6</v>
      </c>
      <c r="I1141" s="256"/>
      <c r="J1141" s="257">
        <f>ROUND(I1141*H1141,2)</f>
        <v>0</v>
      </c>
      <c r="K1141" s="258"/>
      <c r="L1141" s="259"/>
      <c r="M1141" s="260" t="s">
        <v>1</v>
      </c>
      <c r="N1141" s="261" t="s">
        <v>39</v>
      </c>
      <c r="O1141" s="91"/>
      <c r="P1141" s="225">
        <f>O1141*H1141</f>
        <v>0</v>
      </c>
      <c r="Q1141" s="225">
        <v>0.00040000000000000002</v>
      </c>
      <c r="R1141" s="225">
        <f>Q1141*H1141</f>
        <v>0.0024000000000000002</v>
      </c>
      <c r="S1141" s="225">
        <v>0</v>
      </c>
      <c r="T1141" s="226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27" t="s">
        <v>162</v>
      </c>
      <c r="AT1141" s="227" t="s">
        <v>159</v>
      </c>
      <c r="AU1141" s="227" t="s">
        <v>148</v>
      </c>
      <c r="AY1141" s="17" t="s">
        <v>140</v>
      </c>
      <c r="BE1141" s="228">
        <f>IF(N1141="základní",J1141,0)</f>
        <v>0</v>
      </c>
      <c r="BF1141" s="228">
        <f>IF(N1141="snížená",J1141,0)</f>
        <v>0</v>
      </c>
      <c r="BG1141" s="228">
        <f>IF(N1141="zákl. přenesená",J1141,0)</f>
        <v>0</v>
      </c>
      <c r="BH1141" s="228">
        <f>IF(N1141="sníž. přenesená",J1141,0)</f>
        <v>0</v>
      </c>
      <c r="BI1141" s="228">
        <f>IF(N1141="nulová",J1141,0)</f>
        <v>0</v>
      </c>
      <c r="BJ1141" s="17" t="s">
        <v>148</v>
      </c>
      <c r="BK1141" s="228">
        <f>ROUND(I1141*H1141,2)</f>
        <v>0</v>
      </c>
      <c r="BL1141" s="17" t="s">
        <v>147</v>
      </c>
      <c r="BM1141" s="227" t="s">
        <v>1367</v>
      </c>
    </row>
    <row r="1142" s="14" customFormat="1">
      <c r="A1142" s="14"/>
      <c r="B1142" s="240"/>
      <c r="C1142" s="241"/>
      <c r="D1142" s="231" t="s">
        <v>150</v>
      </c>
      <c r="E1142" s="242" t="s">
        <v>1</v>
      </c>
      <c r="F1142" s="243" t="s">
        <v>176</v>
      </c>
      <c r="G1142" s="241"/>
      <c r="H1142" s="244">
        <v>6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0" t="s">
        <v>150</v>
      </c>
      <c r="AU1142" s="250" t="s">
        <v>148</v>
      </c>
      <c r="AV1142" s="14" t="s">
        <v>148</v>
      </c>
      <c r="AW1142" s="14" t="s">
        <v>30</v>
      </c>
      <c r="AX1142" s="14" t="s">
        <v>81</v>
      </c>
      <c r="AY1142" s="250" t="s">
        <v>140</v>
      </c>
    </row>
    <row r="1143" s="2" customFormat="1" ht="16.5" customHeight="1">
      <c r="A1143" s="38"/>
      <c r="B1143" s="39"/>
      <c r="C1143" s="251" t="s">
        <v>1368</v>
      </c>
      <c r="D1143" s="251" t="s">
        <v>159</v>
      </c>
      <c r="E1143" s="252" t="s">
        <v>1369</v>
      </c>
      <c r="F1143" s="253" t="s">
        <v>1370</v>
      </c>
      <c r="G1143" s="254" t="s">
        <v>173</v>
      </c>
      <c r="H1143" s="255">
        <v>2</v>
      </c>
      <c r="I1143" s="256"/>
      <c r="J1143" s="257">
        <f>ROUND(I1143*H1143,2)</f>
        <v>0</v>
      </c>
      <c r="K1143" s="258"/>
      <c r="L1143" s="259"/>
      <c r="M1143" s="260" t="s">
        <v>1</v>
      </c>
      <c r="N1143" s="261" t="s">
        <v>39</v>
      </c>
      <c r="O1143" s="91"/>
      <c r="P1143" s="225">
        <f>O1143*H1143</f>
        <v>0</v>
      </c>
      <c r="Q1143" s="225">
        <v>0.00040000000000000002</v>
      </c>
      <c r="R1143" s="225">
        <f>Q1143*H1143</f>
        <v>0.00080000000000000004</v>
      </c>
      <c r="S1143" s="225">
        <v>0</v>
      </c>
      <c r="T1143" s="226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27" t="s">
        <v>367</v>
      </c>
      <c r="AT1143" s="227" t="s">
        <v>159</v>
      </c>
      <c r="AU1143" s="227" t="s">
        <v>148</v>
      </c>
      <c r="AY1143" s="17" t="s">
        <v>140</v>
      </c>
      <c r="BE1143" s="228">
        <f>IF(N1143="základní",J1143,0)</f>
        <v>0</v>
      </c>
      <c r="BF1143" s="228">
        <f>IF(N1143="snížená",J1143,0)</f>
        <v>0</v>
      </c>
      <c r="BG1143" s="228">
        <f>IF(N1143="zákl. přenesená",J1143,0)</f>
        <v>0</v>
      </c>
      <c r="BH1143" s="228">
        <f>IF(N1143="sníž. přenesená",J1143,0)</f>
        <v>0</v>
      </c>
      <c r="BI1143" s="228">
        <f>IF(N1143="nulová",J1143,0)</f>
        <v>0</v>
      </c>
      <c r="BJ1143" s="17" t="s">
        <v>148</v>
      </c>
      <c r="BK1143" s="228">
        <f>ROUND(I1143*H1143,2)</f>
        <v>0</v>
      </c>
      <c r="BL1143" s="17" t="s">
        <v>266</v>
      </c>
      <c r="BM1143" s="227" t="s">
        <v>1371</v>
      </c>
    </row>
    <row r="1144" s="13" customFormat="1">
      <c r="A1144" s="13"/>
      <c r="B1144" s="229"/>
      <c r="C1144" s="230"/>
      <c r="D1144" s="231" t="s">
        <v>150</v>
      </c>
      <c r="E1144" s="232" t="s">
        <v>1</v>
      </c>
      <c r="F1144" s="233" t="s">
        <v>1372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150</v>
      </c>
      <c r="AU1144" s="239" t="s">
        <v>148</v>
      </c>
      <c r="AV1144" s="13" t="s">
        <v>81</v>
      </c>
      <c r="AW1144" s="13" t="s">
        <v>30</v>
      </c>
      <c r="AX1144" s="13" t="s">
        <v>73</v>
      </c>
      <c r="AY1144" s="239" t="s">
        <v>140</v>
      </c>
    </row>
    <row r="1145" s="14" customFormat="1">
      <c r="A1145" s="14"/>
      <c r="B1145" s="240"/>
      <c r="C1145" s="241"/>
      <c r="D1145" s="231" t="s">
        <v>150</v>
      </c>
      <c r="E1145" s="242" t="s">
        <v>1</v>
      </c>
      <c r="F1145" s="243" t="s">
        <v>148</v>
      </c>
      <c r="G1145" s="241"/>
      <c r="H1145" s="244">
        <v>2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150</v>
      </c>
      <c r="AU1145" s="250" t="s">
        <v>148</v>
      </c>
      <c r="AV1145" s="14" t="s">
        <v>148</v>
      </c>
      <c r="AW1145" s="14" t="s">
        <v>30</v>
      </c>
      <c r="AX1145" s="14" t="s">
        <v>81</v>
      </c>
      <c r="AY1145" s="250" t="s">
        <v>140</v>
      </c>
    </row>
    <row r="1146" s="2" customFormat="1" ht="16.5" customHeight="1">
      <c r="A1146" s="38"/>
      <c r="B1146" s="39"/>
      <c r="C1146" s="215" t="s">
        <v>1373</v>
      </c>
      <c r="D1146" s="215" t="s">
        <v>143</v>
      </c>
      <c r="E1146" s="216" t="s">
        <v>1374</v>
      </c>
      <c r="F1146" s="217" t="s">
        <v>1375</v>
      </c>
      <c r="G1146" s="218" t="s">
        <v>173</v>
      </c>
      <c r="H1146" s="219">
        <v>1</v>
      </c>
      <c r="I1146" s="220"/>
      <c r="J1146" s="221">
        <f>ROUND(I1146*H1146,2)</f>
        <v>0</v>
      </c>
      <c r="K1146" s="222"/>
      <c r="L1146" s="44"/>
      <c r="M1146" s="223" t="s">
        <v>1</v>
      </c>
      <c r="N1146" s="224" t="s">
        <v>39</v>
      </c>
      <c r="O1146" s="91"/>
      <c r="P1146" s="225">
        <f>O1146*H1146</f>
        <v>0</v>
      </c>
      <c r="Q1146" s="225">
        <v>0</v>
      </c>
      <c r="R1146" s="225">
        <f>Q1146*H1146</f>
        <v>0</v>
      </c>
      <c r="S1146" s="225">
        <v>0</v>
      </c>
      <c r="T1146" s="226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7" t="s">
        <v>266</v>
      </c>
      <c r="AT1146" s="227" t="s">
        <v>143</v>
      </c>
      <c r="AU1146" s="227" t="s">
        <v>148</v>
      </c>
      <c r="AY1146" s="17" t="s">
        <v>140</v>
      </c>
      <c r="BE1146" s="228">
        <f>IF(N1146="základní",J1146,0)</f>
        <v>0</v>
      </c>
      <c r="BF1146" s="228">
        <f>IF(N1146="snížená",J1146,0)</f>
        <v>0</v>
      </c>
      <c r="BG1146" s="228">
        <f>IF(N1146="zákl. přenesená",J1146,0)</f>
        <v>0</v>
      </c>
      <c r="BH1146" s="228">
        <f>IF(N1146="sníž. přenesená",J1146,0)</f>
        <v>0</v>
      </c>
      <c r="BI1146" s="228">
        <f>IF(N1146="nulová",J1146,0)</f>
        <v>0</v>
      </c>
      <c r="BJ1146" s="17" t="s">
        <v>148</v>
      </c>
      <c r="BK1146" s="228">
        <f>ROUND(I1146*H1146,2)</f>
        <v>0</v>
      </c>
      <c r="BL1146" s="17" t="s">
        <v>266</v>
      </c>
      <c r="BM1146" s="227" t="s">
        <v>1376</v>
      </c>
    </row>
    <row r="1147" s="13" customFormat="1">
      <c r="A1147" s="13"/>
      <c r="B1147" s="229"/>
      <c r="C1147" s="230"/>
      <c r="D1147" s="231" t="s">
        <v>150</v>
      </c>
      <c r="E1147" s="232" t="s">
        <v>1</v>
      </c>
      <c r="F1147" s="233" t="s">
        <v>1377</v>
      </c>
      <c r="G1147" s="230"/>
      <c r="H1147" s="232" t="s">
        <v>1</v>
      </c>
      <c r="I1147" s="234"/>
      <c r="J1147" s="230"/>
      <c r="K1147" s="230"/>
      <c r="L1147" s="235"/>
      <c r="M1147" s="236"/>
      <c r="N1147" s="237"/>
      <c r="O1147" s="237"/>
      <c r="P1147" s="237"/>
      <c r="Q1147" s="237"/>
      <c r="R1147" s="237"/>
      <c r="S1147" s="237"/>
      <c r="T1147" s="238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9" t="s">
        <v>150</v>
      </c>
      <c r="AU1147" s="239" t="s">
        <v>148</v>
      </c>
      <c r="AV1147" s="13" t="s">
        <v>81</v>
      </c>
      <c r="AW1147" s="13" t="s">
        <v>30</v>
      </c>
      <c r="AX1147" s="13" t="s">
        <v>73</v>
      </c>
      <c r="AY1147" s="239" t="s">
        <v>140</v>
      </c>
    </row>
    <row r="1148" s="14" customFormat="1">
      <c r="A1148" s="14"/>
      <c r="B1148" s="240"/>
      <c r="C1148" s="241"/>
      <c r="D1148" s="231" t="s">
        <v>150</v>
      </c>
      <c r="E1148" s="242" t="s">
        <v>1</v>
      </c>
      <c r="F1148" s="243" t="s">
        <v>81</v>
      </c>
      <c r="G1148" s="241"/>
      <c r="H1148" s="244">
        <v>1</v>
      </c>
      <c r="I1148" s="245"/>
      <c r="J1148" s="241"/>
      <c r="K1148" s="241"/>
      <c r="L1148" s="246"/>
      <c r="M1148" s="247"/>
      <c r="N1148" s="248"/>
      <c r="O1148" s="248"/>
      <c r="P1148" s="248"/>
      <c r="Q1148" s="248"/>
      <c r="R1148" s="248"/>
      <c r="S1148" s="248"/>
      <c r="T1148" s="24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0" t="s">
        <v>150</v>
      </c>
      <c r="AU1148" s="250" t="s">
        <v>148</v>
      </c>
      <c r="AV1148" s="14" t="s">
        <v>148</v>
      </c>
      <c r="AW1148" s="14" t="s">
        <v>30</v>
      </c>
      <c r="AX1148" s="14" t="s">
        <v>81</v>
      </c>
      <c r="AY1148" s="250" t="s">
        <v>140</v>
      </c>
    </row>
    <row r="1149" s="2" customFormat="1" ht="16.5" customHeight="1">
      <c r="A1149" s="38"/>
      <c r="B1149" s="39"/>
      <c r="C1149" s="251" t="s">
        <v>1378</v>
      </c>
      <c r="D1149" s="251" t="s">
        <v>159</v>
      </c>
      <c r="E1149" s="252" t="s">
        <v>1379</v>
      </c>
      <c r="F1149" s="253" t="s">
        <v>1380</v>
      </c>
      <c r="G1149" s="254" t="s">
        <v>173</v>
      </c>
      <c r="H1149" s="255">
        <v>1</v>
      </c>
      <c r="I1149" s="256"/>
      <c r="J1149" s="257">
        <f>ROUND(I1149*H1149,2)</f>
        <v>0</v>
      </c>
      <c r="K1149" s="258"/>
      <c r="L1149" s="259"/>
      <c r="M1149" s="260" t="s">
        <v>1</v>
      </c>
      <c r="N1149" s="261" t="s">
        <v>39</v>
      </c>
      <c r="O1149" s="91"/>
      <c r="P1149" s="225">
        <f>O1149*H1149</f>
        <v>0</v>
      </c>
      <c r="Q1149" s="225">
        <v>0.00040000000000000002</v>
      </c>
      <c r="R1149" s="225">
        <f>Q1149*H1149</f>
        <v>0.00040000000000000002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162</v>
      </c>
      <c r="AT1149" s="227" t="s">
        <v>159</v>
      </c>
      <c r="AU1149" s="227" t="s">
        <v>148</v>
      </c>
      <c r="AY1149" s="17" t="s">
        <v>140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148</v>
      </c>
      <c r="BK1149" s="228">
        <f>ROUND(I1149*H1149,2)</f>
        <v>0</v>
      </c>
      <c r="BL1149" s="17" t="s">
        <v>147</v>
      </c>
      <c r="BM1149" s="227" t="s">
        <v>1381</v>
      </c>
    </row>
    <row r="1150" s="2" customFormat="1" ht="24.15" customHeight="1">
      <c r="A1150" s="38"/>
      <c r="B1150" s="39"/>
      <c r="C1150" s="215" t="s">
        <v>1382</v>
      </c>
      <c r="D1150" s="215" t="s">
        <v>143</v>
      </c>
      <c r="E1150" s="216" t="s">
        <v>1383</v>
      </c>
      <c r="F1150" s="217" t="s">
        <v>1384</v>
      </c>
      <c r="G1150" s="218" t="s">
        <v>173</v>
      </c>
      <c r="H1150" s="219">
        <v>2</v>
      </c>
      <c r="I1150" s="220"/>
      <c r="J1150" s="221">
        <f>ROUND(I1150*H1150,2)</f>
        <v>0</v>
      </c>
      <c r="K1150" s="222"/>
      <c r="L1150" s="44"/>
      <c r="M1150" s="223" t="s">
        <v>1</v>
      </c>
      <c r="N1150" s="224" t="s">
        <v>39</v>
      </c>
      <c r="O1150" s="91"/>
      <c r="P1150" s="225">
        <f>O1150*H1150</f>
        <v>0</v>
      </c>
      <c r="Q1150" s="225">
        <v>0</v>
      </c>
      <c r="R1150" s="225">
        <f>Q1150*H1150</f>
        <v>0</v>
      </c>
      <c r="S1150" s="225">
        <v>0</v>
      </c>
      <c r="T1150" s="226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27" t="s">
        <v>266</v>
      </c>
      <c r="AT1150" s="227" t="s">
        <v>143</v>
      </c>
      <c r="AU1150" s="227" t="s">
        <v>148</v>
      </c>
      <c r="AY1150" s="17" t="s">
        <v>140</v>
      </c>
      <c r="BE1150" s="228">
        <f>IF(N1150="základní",J1150,0)</f>
        <v>0</v>
      </c>
      <c r="BF1150" s="228">
        <f>IF(N1150="snížená",J1150,0)</f>
        <v>0</v>
      </c>
      <c r="BG1150" s="228">
        <f>IF(N1150="zákl. přenesená",J1150,0)</f>
        <v>0</v>
      </c>
      <c r="BH1150" s="228">
        <f>IF(N1150="sníž. přenesená",J1150,0)</f>
        <v>0</v>
      </c>
      <c r="BI1150" s="228">
        <f>IF(N1150="nulová",J1150,0)</f>
        <v>0</v>
      </c>
      <c r="BJ1150" s="17" t="s">
        <v>148</v>
      </c>
      <c r="BK1150" s="228">
        <f>ROUND(I1150*H1150,2)</f>
        <v>0</v>
      </c>
      <c r="BL1150" s="17" t="s">
        <v>266</v>
      </c>
      <c r="BM1150" s="227" t="s">
        <v>1385</v>
      </c>
    </row>
    <row r="1151" s="14" customFormat="1">
      <c r="A1151" s="14"/>
      <c r="B1151" s="240"/>
      <c r="C1151" s="241"/>
      <c r="D1151" s="231" t="s">
        <v>150</v>
      </c>
      <c r="E1151" s="242" t="s">
        <v>1</v>
      </c>
      <c r="F1151" s="243" t="s">
        <v>148</v>
      </c>
      <c r="G1151" s="241"/>
      <c r="H1151" s="244">
        <v>2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150</v>
      </c>
      <c r="AU1151" s="250" t="s">
        <v>148</v>
      </c>
      <c r="AV1151" s="14" t="s">
        <v>148</v>
      </c>
      <c r="AW1151" s="14" t="s">
        <v>30</v>
      </c>
      <c r="AX1151" s="14" t="s">
        <v>81</v>
      </c>
      <c r="AY1151" s="250" t="s">
        <v>140</v>
      </c>
    </row>
    <row r="1152" s="2" customFormat="1" ht="24.15" customHeight="1">
      <c r="A1152" s="38"/>
      <c r="B1152" s="39"/>
      <c r="C1152" s="251" t="s">
        <v>1386</v>
      </c>
      <c r="D1152" s="251" t="s">
        <v>159</v>
      </c>
      <c r="E1152" s="252" t="s">
        <v>1387</v>
      </c>
      <c r="F1152" s="253" t="s">
        <v>1388</v>
      </c>
      <c r="G1152" s="254" t="s">
        <v>173</v>
      </c>
      <c r="H1152" s="255">
        <v>2</v>
      </c>
      <c r="I1152" s="256"/>
      <c r="J1152" s="257">
        <f>ROUND(I1152*H1152,2)</f>
        <v>0</v>
      </c>
      <c r="K1152" s="258"/>
      <c r="L1152" s="259"/>
      <c r="M1152" s="260" t="s">
        <v>1</v>
      </c>
      <c r="N1152" s="261" t="s">
        <v>39</v>
      </c>
      <c r="O1152" s="91"/>
      <c r="P1152" s="225">
        <f>O1152*H1152</f>
        <v>0</v>
      </c>
      <c r="Q1152" s="225">
        <v>0.00046999999999999999</v>
      </c>
      <c r="R1152" s="225">
        <f>Q1152*H1152</f>
        <v>0.00093999999999999997</v>
      </c>
      <c r="S1152" s="225">
        <v>0</v>
      </c>
      <c r="T1152" s="226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7" t="s">
        <v>367</v>
      </c>
      <c r="AT1152" s="227" t="s">
        <v>159</v>
      </c>
      <c r="AU1152" s="227" t="s">
        <v>148</v>
      </c>
      <c r="AY1152" s="17" t="s">
        <v>140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17" t="s">
        <v>148</v>
      </c>
      <c r="BK1152" s="228">
        <f>ROUND(I1152*H1152,2)</f>
        <v>0</v>
      </c>
      <c r="BL1152" s="17" t="s">
        <v>266</v>
      </c>
      <c r="BM1152" s="227" t="s">
        <v>1389</v>
      </c>
    </row>
    <row r="1153" s="14" customFormat="1">
      <c r="A1153" s="14"/>
      <c r="B1153" s="240"/>
      <c r="C1153" s="241"/>
      <c r="D1153" s="231" t="s">
        <v>150</v>
      </c>
      <c r="E1153" s="242" t="s">
        <v>1</v>
      </c>
      <c r="F1153" s="243" t="s">
        <v>148</v>
      </c>
      <c r="G1153" s="241"/>
      <c r="H1153" s="244">
        <v>2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0" t="s">
        <v>150</v>
      </c>
      <c r="AU1153" s="250" t="s">
        <v>148</v>
      </c>
      <c r="AV1153" s="14" t="s">
        <v>148</v>
      </c>
      <c r="AW1153" s="14" t="s">
        <v>30</v>
      </c>
      <c r="AX1153" s="14" t="s">
        <v>81</v>
      </c>
      <c r="AY1153" s="250" t="s">
        <v>140</v>
      </c>
    </row>
    <row r="1154" s="2" customFormat="1" ht="21.75" customHeight="1">
      <c r="A1154" s="38"/>
      <c r="B1154" s="39"/>
      <c r="C1154" s="215" t="s">
        <v>1390</v>
      </c>
      <c r="D1154" s="215" t="s">
        <v>143</v>
      </c>
      <c r="E1154" s="216" t="s">
        <v>1391</v>
      </c>
      <c r="F1154" s="217" t="s">
        <v>1392</v>
      </c>
      <c r="G1154" s="218" t="s">
        <v>173</v>
      </c>
      <c r="H1154" s="219">
        <v>8</v>
      </c>
      <c r="I1154" s="220"/>
      <c r="J1154" s="221">
        <f>ROUND(I1154*H1154,2)</f>
        <v>0</v>
      </c>
      <c r="K1154" s="222"/>
      <c r="L1154" s="44"/>
      <c r="M1154" s="223" t="s">
        <v>1</v>
      </c>
      <c r="N1154" s="224" t="s">
        <v>39</v>
      </c>
      <c r="O1154" s="91"/>
      <c r="P1154" s="225">
        <f>O1154*H1154</f>
        <v>0</v>
      </c>
      <c r="Q1154" s="225">
        <v>0</v>
      </c>
      <c r="R1154" s="225">
        <f>Q1154*H1154</f>
        <v>0</v>
      </c>
      <c r="S1154" s="225">
        <v>0.00059999999999999995</v>
      </c>
      <c r="T1154" s="226">
        <f>S1154*H1154</f>
        <v>0.0047999999999999996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27" t="s">
        <v>266</v>
      </c>
      <c r="AT1154" s="227" t="s">
        <v>143</v>
      </c>
      <c r="AU1154" s="227" t="s">
        <v>148</v>
      </c>
      <c r="AY1154" s="17" t="s">
        <v>140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17" t="s">
        <v>148</v>
      </c>
      <c r="BK1154" s="228">
        <f>ROUND(I1154*H1154,2)</f>
        <v>0</v>
      </c>
      <c r="BL1154" s="17" t="s">
        <v>266</v>
      </c>
      <c r="BM1154" s="227" t="s">
        <v>1393</v>
      </c>
    </row>
    <row r="1155" s="14" customFormat="1">
      <c r="A1155" s="14"/>
      <c r="B1155" s="240"/>
      <c r="C1155" s="241"/>
      <c r="D1155" s="231" t="s">
        <v>150</v>
      </c>
      <c r="E1155" s="242" t="s">
        <v>1</v>
      </c>
      <c r="F1155" s="243" t="s">
        <v>162</v>
      </c>
      <c r="G1155" s="241"/>
      <c r="H1155" s="244">
        <v>8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150</v>
      </c>
      <c r="AU1155" s="250" t="s">
        <v>148</v>
      </c>
      <c r="AV1155" s="14" t="s">
        <v>148</v>
      </c>
      <c r="AW1155" s="14" t="s">
        <v>30</v>
      </c>
      <c r="AX1155" s="14" t="s">
        <v>81</v>
      </c>
      <c r="AY1155" s="250" t="s">
        <v>140</v>
      </c>
    </row>
    <row r="1156" s="2" customFormat="1" ht="21.75" customHeight="1">
      <c r="A1156" s="38"/>
      <c r="B1156" s="39"/>
      <c r="C1156" s="215" t="s">
        <v>1394</v>
      </c>
      <c r="D1156" s="215" t="s">
        <v>143</v>
      </c>
      <c r="E1156" s="216" t="s">
        <v>1395</v>
      </c>
      <c r="F1156" s="217" t="s">
        <v>1396</v>
      </c>
      <c r="G1156" s="218" t="s">
        <v>173</v>
      </c>
      <c r="H1156" s="219">
        <v>1</v>
      </c>
      <c r="I1156" s="220"/>
      <c r="J1156" s="221">
        <f>ROUND(I1156*H1156,2)</f>
        <v>0</v>
      </c>
      <c r="K1156" s="222"/>
      <c r="L1156" s="44"/>
      <c r="M1156" s="223" t="s">
        <v>1</v>
      </c>
      <c r="N1156" s="224" t="s">
        <v>39</v>
      </c>
      <c r="O1156" s="91"/>
      <c r="P1156" s="225">
        <f>O1156*H1156</f>
        <v>0</v>
      </c>
      <c r="Q1156" s="225">
        <v>0</v>
      </c>
      <c r="R1156" s="225">
        <f>Q1156*H1156</f>
        <v>0</v>
      </c>
      <c r="S1156" s="225">
        <v>0</v>
      </c>
      <c r="T1156" s="226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227" t="s">
        <v>266</v>
      </c>
      <c r="AT1156" s="227" t="s">
        <v>143</v>
      </c>
      <c r="AU1156" s="227" t="s">
        <v>148</v>
      </c>
      <c r="AY1156" s="17" t="s">
        <v>140</v>
      </c>
      <c r="BE1156" s="228">
        <f>IF(N1156="základní",J1156,0)</f>
        <v>0</v>
      </c>
      <c r="BF1156" s="228">
        <f>IF(N1156="snížená",J1156,0)</f>
        <v>0</v>
      </c>
      <c r="BG1156" s="228">
        <f>IF(N1156="zákl. přenesená",J1156,0)</f>
        <v>0</v>
      </c>
      <c r="BH1156" s="228">
        <f>IF(N1156="sníž. přenesená",J1156,0)</f>
        <v>0</v>
      </c>
      <c r="BI1156" s="228">
        <f>IF(N1156="nulová",J1156,0)</f>
        <v>0</v>
      </c>
      <c r="BJ1156" s="17" t="s">
        <v>148</v>
      </c>
      <c r="BK1156" s="228">
        <f>ROUND(I1156*H1156,2)</f>
        <v>0</v>
      </c>
      <c r="BL1156" s="17" t="s">
        <v>266</v>
      </c>
      <c r="BM1156" s="227" t="s">
        <v>1397</v>
      </c>
    </row>
    <row r="1157" s="14" customFormat="1">
      <c r="A1157" s="14"/>
      <c r="B1157" s="240"/>
      <c r="C1157" s="241"/>
      <c r="D1157" s="231" t="s">
        <v>150</v>
      </c>
      <c r="E1157" s="242" t="s">
        <v>1</v>
      </c>
      <c r="F1157" s="243" t="s">
        <v>81</v>
      </c>
      <c r="G1157" s="241"/>
      <c r="H1157" s="244">
        <v>1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150</v>
      </c>
      <c r="AU1157" s="250" t="s">
        <v>148</v>
      </c>
      <c r="AV1157" s="14" t="s">
        <v>148</v>
      </c>
      <c r="AW1157" s="14" t="s">
        <v>30</v>
      </c>
      <c r="AX1157" s="14" t="s">
        <v>81</v>
      </c>
      <c r="AY1157" s="250" t="s">
        <v>140</v>
      </c>
    </row>
    <row r="1158" s="2" customFormat="1" ht="16.5" customHeight="1">
      <c r="A1158" s="38"/>
      <c r="B1158" s="39"/>
      <c r="C1158" s="215" t="s">
        <v>1398</v>
      </c>
      <c r="D1158" s="215" t="s">
        <v>143</v>
      </c>
      <c r="E1158" s="216" t="s">
        <v>1399</v>
      </c>
      <c r="F1158" s="217" t="s">
        <v>1400</v>
      </c>
      <c r="G1158" s="218" t="s">
        <v>173</v>
      </c>
      <c r="H1158" s="219">
        <v>1</v>
      </c>
      <c r="I1158" s="220"/>
      <c r="J1158" s="221">
        <f>ROUND(I1158*H1158,2)</f>
        <v>0</v>
      </c>
      <c r="K1158" s="222"/>
      <c r="L1158" s="44"/>
      <c r="M1158" s="223" t="s">
        <v>1</v>
      </c>
      <c r="N1158" s="224" t="s">
        <v>39</v>
      </c>
      <c r="O1158" s="91"/>
      <c r="P1158" s="225">
        <f>O1158*H1158</f>
        <v>0</v>
      </c>
      <c r="Q1158" s="225">
        <v>0</v>
      </c>
      <c r="R1158" s="225">
        <f>Q1158*H1158</f>
        <v>0</v>
      </c>
      <c r="S1158" s="225">
        <v>0.0015</v>
      </c>
      <c r="T1158" s="226">
        <f>S1158*H1158</f>
        <v>0.0015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266</v>
      </c>
      <c r="AT1158" s="227" t="s">
        <v>143</v>
      </c>
      <c r="AU1158" s="227" t="s">
        <v>148</v>
      </c>
      <c r="AY1158" s="17" t="s">
        <v>140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148</v>
      </c>
      <c r="BK1158" s="228">
        <f>ROUND(I1158*H1158,2)</f>
        <v>0</v>
      </c>
      <c r="BL1158" s="17" t="s">
        <v>266</v>
      </c>
      <c r="BM1158" s="227" t="s">
        <v>1401</v>
      </c>
    </row>
    <row r="1159" s="14" customFormat="1">
      <c r="A1159" s="14"/>
      <c r="B1159" s="240"/>
      <c r="C1159" s="241"/>
      <c r="D1159" s="231" t="s">
        <v>150</v>
      </c>
      <c r="E1159" s="242" t="s">
        <v>1</v>
      </c>
      <c r="F1159" s="243" t="s">
        <v>81</v>
      </c>
      <c r="G1159" s="241"/>
      <c r="H1159" s="244">
        <v>1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150</v>
      </c>
      <c r="AU1159" s="250" t="s">
        <v>148</v>
      </c>
      <c r="AV1159" s="14" t="s">
        <v>148</v>
      </c>
      <c r="AW1159" s="14" t="s">
        <v>30</v>
      </c>
      <c r="AX1159" s="14" t="s">
        <v>81</v>
      </c>
      <c r="AY1159" s="250" t="s">
        <v>140</v>
      </c>
    </row>
    <row r="1160" s="2" customFormat="1" ht="16.5" customHeight="1">
      <c r="A1160" s="38"/>
      <c r="B1160" s="39"/>
      <c r="C1160" s="215" t="s">
        <v>1402</v>
      </c>
      <c r="D1160" s="215" t="s">
        <v>143</v>
      </c>
      <c r="E1160" s="216" t="s">
        <v>1403</v>
      </c>
      <c r="F1160" s="217" t="s">
        <v>1404</v>
      </c>
      <c r="G1160" s="218" t="s">
        <v>173</v>
      </c>
      <c r="H1160" s="219">
        <v>1</v>
      </c>
      <c r="I1160" s="220"/>
      <c r="J1160" s="221">
        <f>ROUND(I1160*H1160,2)</f>
        <v>0</v>
      </c>
      <c r="K1160" s="222"/>
      <c r="L1160" s="44"/>
      <c r="M1160" s="223" t="s">
        <v>1</v>
      </c>
      <c r="N1160" s="224" t="s">
        <v>39</v>
      </c>
      <c r="O1160" s="91"/>
      <c r="P1160" s="225">
        <f>O1160*H1160</f>
        <v>0</v>
      </c>
      <c r="Q1160" s="225">
        <v>0</v>
      </c>
      <c r="R1160" s="225">
        <f>Q1160*H1160</f>
        <v>0</v>
      </c>
      <c r="S1160" s="225">
        <v>0.00020000000000000001</v>
      </c>
      <c r="T1160" s="226">
        <f>S1160*H1160</f>
        <v>0.00020000000000000001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266</v>
      </c>
      <c r="AT1160" s="227" t="s">
        <v>143</v>
      </c>
      <c r="AU1160" s="227" t="s">
        <v>148</v>
      </c>
      <c r="AY1160" s="17" t="s">
        <v>140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148</v>
      </c>
      <c r="BK1160" s="228">
        <f>ROUND(I1160*H1160,2)</f>
        <v>0</v>
      </c>
      <c r="BL1160" s="17" t="s">
        <v>266</v>
      </c>
      <c r="BM1160" s="227" t="s">
        <v>1405</v>
      </c>
    </row>
    <row r="1161" s="13" customFormat="1">
      <c r="A1161" s="13"/>
      <c r="B1161" s="229"/>
      <c r="C1161" s="230"/>
      <c r="D1161" s="231" t="s">
        <v>150</v>
      </c>
      <c r="E1161" s="232" t="s">
        <v>1</v>
      </c>
      <c r="F1161" s="233" t="s">
        <v>1406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150</v>
      </c>
      <c r="AU1161" s="239" t="s">
        <v>148</v>
      </c>
      <c r="AV1161" s="13" t="s">
        <v>81</v>
      </c>
      <c r="AW1161" s="13" t="s">
        <v>30</v>
      </c>
      <c r="AX1161" s="13" t="s">
        <v>73</v>
      </c>
      <c r="AY1161" s="239" t="s">
        <v>140</v>
      </c>
    </row>
    <row r="1162" s="14" customFormat="1">
      <c r="A1162" s="14"/>
      <c r="B1162" s="240"/>
      <c r="C1162" s="241"/>
      <c r="D1162" s="231" t="s">
        <v>150</v>
      </c>
      <c r="E1162" s="242" t="s">
        <v>1</v>
      </c>
      <c r="F1162" s="243" t="s">
        <v>81</v>
      </c>
      <c r="G1162" s="241"/>
      <c r="H1162" s="244">
        <v>1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150</v>
      </c>
      <c r="AU1162" s="250" t="s">
        <v>148</v>
      </c>
      <c r="AV1162" s="14" t="s">
        <v>148</v>
      </c>
      <c r="AW1162" s="14" t="s">
        <v>30</v>
      </c>
      <c r="AX1162" s="14" t="s">
        <v>81</v>
      </c>
      <c r="AY1162" s="250" t="s">
        <v>140</v>
      </c>
    </row>
    <row r="1163" s="2" customFormat="1" ht="24.15" customHeight="1">
      <c r="A1163" s="38"/>
      <c r="B1163" s="39"/>
      <c r="C1163" s="215" t="s">
        <v>1407</v>
      </c>
      <c r="D1163" s="215" t="s">
        <v>143</v>
      </c>
      <c r="E1163" s="216" t="s">
        <v>1408</v>
      </c>
      <c r="F1163" s="217" t="s">
        <v>1409</v>
      </c>
      <c r="G1163" s="218" t="s">
        <v>173</v>
      </c>
      <c r="H1163" s="219">
        <v>3</v>
      </c>
      <c r="I1163" s="220"/>
      <c r="J1163" s="221">
        <f>ROUND(I1163*H1163,2)</f>
        <v>0</v>
      </c>
      <c r="K1163" s="222"/>
      <c r="L1163" s="44"/>
      <c r="M1163" s="223" t="s">
        <v>1</v>
      </c>
      <c r="N1163" s="224" t="s">
        <v>39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</v>
      </c>
      <c r="T1163" s="226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266</v>
      </c>
      <c r="AT1163" s="227" t="s">
        <v>143</v>
      </c>
      <c r="AU1163" s="227" t="s">
        <v>148</v>
      </c>
      <c r="AY1163" s="17" t="s">
        <v>140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148</v>
      </c>
      <c r="BK1163" s="228">
        <f>ROUND(I1163*H1163,2)</f>
        <v>0</v>
      </c>
      <c r="BL1163" s="17" t="s">
        <v>266</v>
      </c>
      <c r="BM1163" s="227" t="s">
        <v>1410</v>
      </c>
    </row>
    <row r="1164" s="13" customFormat="1">
      <c r="A1164" s="13"/>
      <c r="B1164" s="229"/>
      <c r="C1164" s="230"/>
      <c r="D1164" s="231" t="s">
        <v>150</v>
      </c>
      <c r="E1164" s="232" t="s">
        <v>1</v>
      </c>
      <c r="F1164" s="233" t="s">
        <v>1411</v>
      </c>
      <c r="G1164" s="230"/>
      <c r="H1164" s="232" t="s">
        <v>1</v>
      </c>
      <c r="I1164" s="234"/>
      <c r="J1164" s="230"/>
      <c r="K1164" s="230"/>
      <c r="L1164" s="235"/>
      <c r="M1164" s="236"/>
      <c r="N1164" s="237"/>
      <c r="O1164" s="237"/>
      <c r="P1164" s="237"/>
      <c r="Q1164" s="237"/>
      <c r="R1164" s="237"/>
      <c r="S1164" s="237"/>
      <c r="T1164" s="23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9" t="s">
        <v>150</v>
      </c>
      <c r="AU1164" s="239" t="s">
        <v>148</v>
      </c>
      <c r="AV1164" s="13" t="s">
        <v>81</v>
      </c>
      <c r="AW1164" s="13" t="s">
        <v>30</v>
      </c>
      <c r="AX1164" s="13" t="s">
        <v>73</v>
      </c>
      <c r="AY1164" s="239" t="s">
        <v>140</v>
      </c>
    </row>
    <row r="1165" s="14" customFormat="1">
      <c r="A1165" s="14"/>
      <c r="B1165" s="240"/>
      <c r="C1165" s="241"/>
      <c r="D1165" s="231" t="s">
        <v>150</v>
      </c>
      <c r="E1165" s="242" t="s">
        <v>1</v>
      </c>
      <c r="F1165" s="243" t="s">
        <v>615</v>
      </c>
      <c r="G1165" s="241"/>
      <c r="H1165" s="244">
        <v>3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150</v>
      </c>
      <c r="AU1165" s="250" t="s">
        <v>148</v>
      </c>
      <c r="AV1165" s="14" t="s">
        <v>148</v>
      </c>
      <c r="AW1165" s="14" t="s">
        <v>30</v>
      </c>
      <c r="AX1165" s="14" t="s">
        <v>81</v>
      </c>
      <c r="AY1165" s="250" t="s">
        <v>140</v>
      </c>
    </row>
    <row r="1166" s="2" customFormat="1" ht="24.15" customHeight="1">
      <c r="A1166" s="38"/>
      <c r="B1166" s="39"/>
      <c r="C1166" s="251" t="s">
        <v>1412</v>
      </c>
      <c r="D1166" s="251" t="s">
        <v>159</v>
      </c>
      <c r="E1166" s="252" t="s">
        <v>1413</v>
      </c>
      <c r="F1166" s="253" t="s">
        <v>1414</v>
      </c>
      <c r="G1166" s="254" t="s">
        <v>173</v>
      </c>
      <c r="H1166" s="255">
        <v>3</v>
      </c>
      <c r="I1166" s="256"/>
      <c r="J1166" s="257">
        <f>ROUND(I1166*H1166,2)</f>
        <v>0</v>
      </c>
      <c r="K1166" s="258"/>
      <c r="L1166" s="259"/>
      <c r="M1166" s="260" t="s">
        <v>1</v>
      </c>
      <c r="N1166" s="261" t="s">
        <v>39</v>
      </c>
      <c r="O1166" s="91"/>
      <c r="P1166" s="225">
        <f>O1166*H1166</f>
        <v>0</v>
      </c>
      <c r="Q1166" s="225">
        <v>0.00048000000000000001</v>
      </c>
      <c r="R1166" s="225">
        <f>Q1166*H1166</f>
        <v>0.0014400000000000001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367</v>
      </c>
      <c r="AT1166" s="227" t="s">
        <v>159</v>
      </c>
      <c r="AU1166" s="227" t="s">
        <v>148</v>
      </c>
      <c r="AY1166" s="17" t="s">
        <v>140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148</v>
      </c>
      <c r="BK1166" s="228">
        <f>ROUND(I1166*H1166,2)</f>
        <v>0</v>
      </c>
      <c r="BL1166" s="17" t="s">
        <v>266</v>
      </c>
      <c r="BM1166" s="227" t="s">
        <v>1415</v>
      </c>
    </row>
    <row r="1167" s="2" customFormat="1" ht="24.15" customHeight="1">
      <c r="A1167" s="38"/>
      <c r="B1167" s="39"/>
      <c r="C1167" s="215" t="s">
        <v>1416</v>
      </c>
      <c r="D1167" s="215" t="s">
        <v>143</v>
      </c>
      <c r="E1167" s="216" t="s">
        <v>1417</v>
      </c>
      <c r="F1167" s="217" t="s">
        <v>1418</v>
      </c>
      <c r="G1167" s="218" t="s">
        <v>173</v>
      </c>
      <c r="H1167" s="219">
        <v>1</v>
      </c>
      <c r="I1167" s="220"/>
      <c r="J1167" s="221">
        <f>ROUND(I1167*H1167,2)</f>
        <v>0</v>
      </c>
      <c r="K1167" s="222"/>
      <c r="L1167" s="44"/>
      <c r="M1167" s="223" t="s">
        <v>1</v>
      </c>
      <c r="N1167" s="224" t="s">
        <v>39</v>
      </c>
      <c r="O1167" s="91"/>
      <c r="P1167" s="225">
        <f>O1167*H1167</f>
        <v>0</v>
      </c>
      <c r="Q1167" s="225">
        <v>0</v>
      </c>
      <c r="R1167" s="225">
        <f>Q1167*H1167</f>
        <v>0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266</v>
      </c>
      <c r="AT1167" s="227" t="s">
        <v>143</v>
      </c>
      <c r="AU1167" s="227" t="s">
        <v>148</v>
      </c>
      <c r="AY1167" s="17" t="s">
        <v>140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148</v>
      </c>
      <c r="BK1167" s="228">
        <f>ROUND(I1167*H1167,2)</f>
        <v>0</v>
      </c>
      <c r="BL1167" s="17" t="s">
        <v>266</v>
      </c>
      <c r="BM1167" s="227" t="s">
        <v>1419</v>
      </c>
    </row>
    <row r="1168" s="13" customFormat="1">
      <c r="A1168" s="13"/>
      <c r="B1168" s="229"/>
      <c r="C1168" s="230"/>
      <c r="D1168" s="231" t="s">
        <v>150</v>
      </c>
      <c r="E1168" s="232" t="s">
        <v>1</v>
      </c>
      <c r="F1168" s="233" t="s">
        <v>221</v>
      </c>
      <c r="G1168" s="230"/>
      <c r="H1168" s="232" t="s">
        <v>1</v>
      </c>
      <c r="I1168" s="234"/>
      <c r="J1168" s="230"/>
      <c r="K1168" s="230"/>
      <c r="L1168" s="235"/>
      <c r="M1168" s="236"/>
      <c r="N1168" s="237"/>
      <c r="O1168" s="237"/>
      <c r="P1168" s="237"/>
      <c r="Q1168" s="237"/>
      <c r="R1168" s="237"/>
      <c r="S1168" s="237"/>
      <c r="T1168" s="23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9" t="s">
        <v>150</v>
      </c>
      <c r="AU1168" s="239" t="s">
        <v>148</v>
      </c>
      <c r="AV1168" s="13" t="s">
        <v>81</v>
      </c>
      <c r="AW1168" s="13" t="s">
        <v>30</v>
      </c>
      <c r="AX1168" s="13" t="s">
        <v>73</v>
      </c>
      <c r="AY1168" s="239" t="s">
        <v>140</v>
      </c>
    </row>
    <row r="1169" s="14" customFormat="1">
      <c r="A1169" s="14"/>
      <c r="B1169" s="240"/>
      <c r="C1169" s="241"/>
      <c r="D1169" s="231" t="s">
        <v>150</v>
      </c>
      <c r="E1169" s="242" t="s">
        <v>1</v>
      </c>
      <c r="F1169" s="243" t="s">
        <v>81</v>
      </c>
      <c r="G1169" s="241"/>
      <c r="H1169" s="244">
        <v>1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150</v>
      </c>
      <c r="AU1169" s="250" t="s">
        <v>148</v>
      </c>
      <c r="AV1169" s="14" t="s">
        <v>148</v>
      </c>
      <c r="AW1169" s="14" t="s">
        <v>30</v>
      </c>
      <c r="AX1169" s="14" t="s">
        <v>73</v>
      </c>
      <c r="AY1169" s="250" t="s">
        <v>140</v>
      </c>
    </row>
    <row r="1170" s="15" customFormat="1">
      <c r="A1170" s="15"/>
      <c r="B1170" s="262"/>
      <c r="C1170" s="263"/>
      <c r="D1170" s="231" t="s">
        <v>150</v>
      </c>
      <c r="E1170" s="264" t="s">
        <v>1</v>
      </c>
      <c r="F1170" s="265" t="s">
        <v>188</v>
      </c>
      <c r="G1170" s="263"/>
      <c r="H1170" s="266">
        <v>1</v>
      </c>
      <c r="I1170" s="267"/>
      <c r="J1170" s="263"/>
      <c r="K1170" s="263"/>
      <c r="L1170" s="268"/>
      <c r="M1170" s="269"/>
      <c r="N1170" s="270"/>
      <c r="O1170" s="270"/>
      <c r="P1170" s="270"/>
      <c r="Q1170" s="270"/>
      <c r="R1170" s="270"/>
      <c r="S1170" s="270"/>
      <c r="T1170" s="271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272" t="s">
        <v>150</v>
      </c>
      <c r="AU1170" s="272" t="s">
        <v>148</v>
      </c>
      <c r="AV1170" s="15" t="s">
        <v>147</v>
      </c>
      <c r="AW1170" s="15" t="s">
        <v>30</v>
      </c>
      <c r="AX1170" s="15" t="s">
        <v>81</v>
      </c>
      <c r="AY1170" s="272" t="s">
        <v>140</v>
      </c>
    </row>
    <row r="1171" s="2" customFormat="1" ht="16.5" customHeight="1">
      <c r="A1171" s="38"/>
      <c r="B1171" s="39"/>
      <c r="C1171" s="251" t="s">
        <v>1420</v>
      </c>
      <c r="D1171" s="251" t="s">
        <v>159</v>
      </c>
      <c r="E1171" s="252" t="s">
        <v>1421</v>
      </c>
      <c r="F1171" s="253" t="s">
        <v>1422</v>
      </c>
      <c r="G1171" s="254" t="s">
        <v>173</v>
      </c>
      <c r="H1171" s="255">
        <v>1</v>
      </c>
      <c r="I1171" s="256"/>
      <c r="J1171" s="257">
        <f>ROUND(I1171*H1171,2)</f>
        <v>0</v>
      </c>
      <c r="K1171" s="258"/>
      <c r="L1171" s="259"/>
      <c r="M1171" s="260" t="s">
        <v>1</v>
      </c>
      <c r="N1171" s="261" t="s">
        <v>39</v>
      </c>
      <c r="O1171" s="91"/>
      <c r="P1171" s="225">
        <f>O1171*H1171</f>
        <v>0</v>
      </c>
      <c r="Q1171" s="225">
        <v>0.00036999999999999999</v>
      </c>
      <c r="R1171" s="225">
        <f>Q1171*H1171</f>
        <v>0.00036999999999999999</v>
      </c>
      <c r="S1171" s="225">
        <v>0</v>
      </c>
      <c r="T1171" s="226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27" t="s">
        <v>367</v>
      </c>
      <c r="AT1171" s="227" t="s">
        <v>159</v>
      </c>
      <c r="AU1171" s="227" t="s">
        <v>148</v>
      </c>
      <c r="AY1171" s="17" t="s">
        <v>140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17" t="s">
        <v>148</v>
      </c>
      <c r="BK1171" s="228">
        <f>ROUND(I1171*H1171,2)</f>
        <v>0</v>
      </c>
      <c r="BL1171" s="17" t="s">
        <v>266</v>
      </c>
      <c r="BM1171" s="227" t="s">
        <v>1423</v>
      </c>
    </row>
    <row r="1172" s="13" customFormat="1">
      <c r="A1172" s="13"/>
      <c r="B1172" s="229"/>
      <c r="C1172" s="230"/>
      <c r="D1172" s="231" t="s">
        <v>150</v>
      </c>
      <c r="E1172" s="232" t="s">
        <v>1</v>
      </c>
      <c r="F1172" s="233" t="s">
        <v>1424</v>
      </c>
      <c r="G1172" s="230"/>
      <c r="H1172" s="232" t="s">
        <v>1</v>
      </c>
      <c r="I1172" s="234"/>
      <c r="J1172" s="230"/>
      <c r="K1172" s="230"/>
      <c r="L1172" s="235"/>
      <c r="M1172" s="236"/>
      <c r="N1172" s="237"/>
      <c r="O1172" s="237"/>
      <c r="P1172" s="237"/>
      <c r="Q1172" s="237"/>
      <c r="R1172" s="237"/>
      <c r="S1172" s="237"/>
      <c r="T1172" s="238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9" t="s">
        <v>150</v>
      </c>
      <c r="AU1172" s="239" t="s">
        <v>148</v>
      </c>
      <c r="AV1172" s="13" t="s">
        <v>81</v>
      </c>
      <c r="AW1172" s="13" t="s">
        <v>30</v>
      </c>
      <c r="AX1172" s="13" t="s">
        <v>73</v>
      </c>
      <c r="AY1172" s="239" t="s">
        <v>140</v>
      </c>
    </row>
    <row r="1173" s="14" customFormat="1">
      <c r="A1173" s="14"/>
      <c r="B1173" s="240"/>
      <c r="C1173" s="241"/>
      <c r="D1173" s="231" t="s">
        <v>150</v>
      </c>
      <c r="E1173" s="242" t="s">
        <v>1</v>
      </c>
      <c r="F1173" s="243" t="s">
        <v>81</v>
      </c>
      <c r="G1173" s="241"/>
      <c r="H1173" s="244">
        <v>1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150</v>
      </c>
      <c r="AU1173" s="250" t="s">
        <v>148</v>
      </c>
      <c r="AV1173" s="14" t="s">
        <v>148</v>
      </c>
      <c r="AW1173" s="14" t="s">
        <v>30</v>
      </c>
      <c r="AX1173" s="14" t="s">
        <v>81</v>
      </c>
      <c r="AY1173" s="250" t="s">
        <v>140</v>
      </c>
    </row>
    <row r="1174" s="2" customFormat="1" ht="16.5" customHeight="1">
      <c r="A1174" s="38"/>
      <c r="B1174" s="39"/>
      <c r="C1174" s="215" t="s">
        <v>1425</v>
      </c>
      <c r="D1174" s="215" t="s">
        <v>143</v>
      </c>
      <c r="E1174" s="216" t="s">
        <v>1426</v>
      </c>
      <c r="F1174" s="217" t="s">
        <v>1427</v>
      </c>
      <c r="G1174" s="218" t="s">
        <v>173</v>
      </c>
      <c r="H1174" s="219">
        <v>4</v>
      </c>
      <c r="I1174" s="220"/>
      <c r="J1174" s="221">
        <f>ROUND(I1174*H1174,2)</f>
        <v>0</v>
      </c>
      <c r="K1174" s="222"/>
      <c r="L1174" s="44"/>
      <c r="M1174" s="223" t="s">
        <v>1</v>
      </c>
      <c r="N1174" s="224" t="s">
        <v>39</v>
      </c>
      <c r="O1174" s="91"/>
      <c r="P1174" s="225">
        <f>O1174*H1174</f>
        <v>0</v>
      </c>
      <c r="Q1174" s="225">
        <v>0</v>
      </c>
      <c r="R1174" s="225">
        <f>Q1174*H1174</f>
        <v>0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266</v>
      </c>
      <c r="AT1174" s="227" t="s">
        <v>143</v>
      </c>
      <c r="AU1174" s="227" t="s">
        <v>148</v>
      </c>
      <c r="AY1174" s="17" t="s">
        <v>140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148</v>
      </c>
      <c r="BK1174" s="228">
        <f>ROUND(I1174*H1174,2)</f>
        <v>0</v>
      </c>
      <c r="BL1174" s="17" t="s">
        <v>266</v>
      </c>
      <c r="BM1174" s="227" t="s">
        <v>1428</v>
      </c>
    </row>
    <row r="1175" s="14" customFormat="1">
      <c r="A1175" s="14"/>
      <c r="B1175" s="240"/>
      <c r="C1175" s="241"/>
      <c r="D1175" s="231" t="s">
        <v>150</v>
      </c>
      <c r="E1175" s="242" t="s">
        <v>1</v>
      </c>
      <c r="F1175" s="243" t="s">
        <v>147</v>
      </c>
      <c r="G1175" s="241"/>
      <c r="H1175" s="244">
        <v>4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150</v>
      </c>
      <c r="AU1175" s="250" t="s">
        <v>148</v>
      </c>
      <c r="AV1175" s="14" t="s">
        <v>148</v>
      </c>
      <c r="AW1175" s="14" t="s">
        <v>30</v>
      </c>
      <c r="AX1175" s="14" t="s">
        <v>81</v>
      </c>
      <c r="AY1175" s="250" t="s">
        <v>140</v>
      </c>
    </row>
    <row r="1176" s="2" customFormat="1" ht="24.15" customHeight="1">
      <c r="A1176" s="38"/>
      <c r="B1176" s="39"/>
      <c r="C1176" s="251" t="s">
        <v>1429</v>
      </c>
      <c r="D1176" s="251" t="s">
        <v>159</v>
      </c>
      <c r="E1176" s="252" t="s">
        <v>1430</v>
      </c>
      <c r="F1176" s="253" t="s">
        <v>1431</v>
      </c>
      <c r="G1176" s="254" t="s">
        <v>173</v>
      </c>
      <c r="H1176" s="255">
        <v>4</v>
      </c>
      <c r="I1176" s="256"/>
      <c r="J1176" s="257">
        <f>ROUND(I1176*H1176,2)</f>
        <v>0</v>
      </c>
      <c r="K1176" s="258"/>
      <c r="L1176" s="259"/>
      <c r="M1176" s="260" t="s">
        <v>1</v>
      </c>
      <c r="N1176" s="261" t="s">
        <v>39</v>
      </c>
      <c r="O1176" s="91"/>
      <c r="P1176" s="225">
        <f>O1176*H1176</f>
        <v>0</v>
      </c>
      <c r="Q1176" s="225">
        <v>2.0000000000000002E-05</v>
      </c>
      <c r="R1176" s="225">
        <f>Q1176*H1176</f>
        <v>8.0000000000000007E-05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162</v>
      </c>
      <c r="AT1176" s="227" t="s">
        <v>159</v>
      </c>
      <c r="AU1176" s="227" t="s">
        <v>148</v>
      </c>
      <c r="AY1176" s="17" t="s">
        <v>140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148</v>
      </c>
      <c r="BK1176" s="228">
        <f>ROUND(I1176*H1176,2)</f>
        <v>0</v>
      </c>
      <c r="BL1176" s="17" t="s">
        <v>147</v>
      </c>
      <c r="BM1176" s="227" t="s">
        <v>1432</v>
      </c>
    </row>
    <row r="1177" s="14" customFormat="1">
      <c r="A1177" s="14"/>
      <c r="B1177" s="240"/>
      <c r="C1177" s="241"/>
      <c r="D1177" s="231" t="s">
        <v>150</v>
      </c>
      <c r="E1177" s="242" t="s">
        <v>1</v>
      </c>
      <c r="F1177" s="243" t="s">
        <v>147</v>
      </c>
      <c r="G1177" s="241"/>
      <c r="H1177" s="244">
        <v>4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0" t="s">
        <v>150</v>
      </c>
      <c r="AU1177" s="250" t="s">
        <v>148</v>
      </c>
      <c r="AV1177" s="14" t="s">
        <v>148</v>
      </c>
      <c r="AW1177" s="14" t="s">
        <v>30</v>
      </c>
      <c r="AX1177" s="14" t="s">
        <v>81</v>
      </c>
      <c r="AY1177" s="250" t="s">
        <v>140</v>
      </c>
    </row>
    <row r="1178" s="2" customFormat="1" ht="16.5" customHeight="1">
      <c r="A1178" s="38"/>
      <c r="B1178" s="39"/>
      <c r="C1178" s="251" t="s">
        <v>1433</v>
      </c>
      <c r="D1178" s="251" t="s">
        <v>159</v>
      </c>
      <c r="E1178" s="252" t="s">
        <v>1434</v>
      </c>
      <c r="F1178" s="253" t="s">
        <v>1435</v>
      </c>
      <c r="G1178" s="254" t="s">
        <v>173</v>
      </c>
      <c r="H1178" s="255">
        <v>7</v>
      </c>
      <c r="I1178" s="256"/>
      <c r="J1178" s="257">
        <f>ROUND(I1178*H1178,2)</f>
        <v>0</v>
      </c>
      <c r="K1178" s="258"/>
      <c r="L1178" s="259"/>
      <c r="M1178" s="260" t="s">
        <v>1</v>
      </c>
      <c r="N1178" s="261" t="s">
        <v>39</v>
      </c>
      <c r="O1178" s="91"/>
      <c r="P1178" s="225">
        <f>O1178*H1178</f>
        <v>0</v>
      </c>
      <c r="Q1178" s="225">
        <v>5.0000000000000002E-05</v>
      </c>
      <c r="R1178" s="225">
        <f>Q1178*H1178</f>
        <v>0.00035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367</v>
      </c>
      <c r="AT1178" s="227" t="s">
        <v>159</v>
      </c>
      <c r="AU1178" s="227" t="s">
        <v>148</v>
      </c>
      <c r="AY1178" s="17" t="s">
        <v>140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148</v>
      </c>
      <c r="BK1178" s="228">
        <f>ROUND(I1178*H1178,2)</f>
        <v>0</v>
      </c>
      <c r="BL1178" s="17" t="s">
        <v>266</v>
      </c>
      <c r="BM1178" s="227" t="s">
        <v>1436</v>
      </c>
    </row>
    <row r="1179" s="14" customFormat="1">
      <c r="A1179" s="14"/>
      <c r="B1179" s="240"/>
      <c r="C1179" s="241"/>
      <c r="D1179" s="231" t="s">
        <v>150</v>
      </c>
      <c r="E1179" s="242" t="s">
        <v>1</v>
      </c>
      <c r="F1179" s="243" t="s">
        <v>189</v>
      </c>
      <c r="G1179" s="241"/>
      <c r="H1179" s="244">
        <v>7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150</v>
      </c>
      <c r="AU1179" s="250" t="s">
        <v>148</v>
      </c>
      <c r="AV1179" s="14" t="s">
        <v>148</v>
      </c>
      <c r="AW1179" s="14" t="s">
        <v>30</v>
      </c>
      <c r="AX1179" s="14" t="s">
        <v>81</v>
      </c>
      <c r="AY1179" s="250" t="s">
        <v>140</v>
      </c>
    </row>
    <row r="1180" s="2" customFormat="1" ht="44.25" customHeight="1">
      <c r="A1180" s="38"/>
      <c r="B1180" s="39"/>
      <c r="C1180" s="215" t="s">
        <v>1437</v>
      </c>
      <c r="D1180" s="215" t="s">
        <v>143</v>
      </c>
      <c r="E1180" s="216" t="s">
        <v>1438</v>
      </c>
      <c r="F1180" s="217" t="s">
        <v>1439</v>
      </c>
      <c r="G1180" s="218" t="s">
        <v>173</v>
      </c>
      <c r="H1180" s="219">
        <v>6</v>
      </c>
      <c r="I1180" s="220"/>
      <c r="J1180" s="221">
        <f>ROUND(I1180*H1180,2)</f>
        <v>0</v>
      </c>
      <c r="K1180" s="222"/>
      <c r="L1180" s="44"/>
      <c r="M1180" s="223" t="s">
        <v>1</v>
      </c>
      <c r="N1180" s="224" t="s">
        <v>39</v>
      </c>
      <c r="O1180" s="91"/>
      <c r="P1180" s="225">
        <f>O1180*H1180</f>
        <v>0</v>
      </c>
      <c r="Q1180" s="225">
        <v>0</v>
      </c>
      <c r="R1180" s="225">
        <f>Q1180*H1180</f>
        <v>0</v>
      </c>
      <c r="S1180" s="225">
        <v>0.001</v>
      </c>
      <c r="T1180" s="226">
        <f>S1180*H1180</f>
        <v>0.0060000000000000001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27" t="s">
        <v>266</v>
      </c>
      <c r="AT1180" s="227" t="s">
        <v>143</v>
      </c>
      <c r="AU1180" s="227" t="s">
        <v>148</v>
      </c>
      <c r="AY1180" s="17" t="s">
        <v>140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17" t="s">
        <v>148</v>
      </c>
      <c r="BK1180" s="228">
        <f>ROUND(I1180*H1180,2)</f>
        <v>0</v>
      </c>
      <c r="BL1180" s="17" t="s">
        <v>266</v>
      </c>
      <c r="BM1180" s="227" t="s">
        <v>1440</v>
      </c>
    </row>
    <row r="1181" s="13" customFormat="1">
      <c r="A1181" s="13"/>
      <c r="B1181" s="229"/>
      <c r="C1181" s="230"/>
      <c r="D1181" s="231" t="s">
        <v>150</v>
      </c>
      <c r="E1181" s="232" t="s">
        <v>1</v>
      </c>
      <c r="F1181" s="233" t="s">
        <v>496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150</v>
      </c>
      <c r="AU1181" s="239" t="s">
        <v>148</v>
      </c>
      <c r="AV1181" s="13" t="s">
        <v>81</v>
      </c>
      <c r="AW1181" s="13" t="s">
        <v>30</v>
      </c>
      <c r="AX1181" s="13" t="s">
        <v>73</v>
      </c>
      <c r="AY1181" s="239" t="s">
        <v>140</v>
      </c>
    </row>
    <row r="1182" s="14" customFormat="1">
      <c r="A1182" s="14"/>
      <c r="B1182" s="240"/>
      <c r="C1182" s="241"/>
      <c r="D1182" s="231" t="s">
        <v>150</v>
      </c>
      <c r="E1182" s="242" t="s">
        <v>1</v>
      </c>
      <c r="F1182" s="243" t="s">
        <v>148</v>
      </c>
      <c r="G1182" s="241"/>
      <c r="H1182" s="244">
        <v>2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150</v>
      </c>
      <c r="AU1182" s="250" t="s">
        <v>148</v>
      </c>
      <c r="AV1182" s="14" t="s">
        <v>148</v>
      </c>
      <c r="AW1182" s="14" t="s">
        <v>30</v>
      </c>
      <c r="AX1182" s="14" t="s">
        <v>73</v>
      </c>
      <c r="AY1182" s="250" t="s">
        <v>140</v>
      </c>
    </row>
    <row r="1183" s="13" customFormat="1">
      <c r="A1183" s="13"/>
      <c r="B1183" s="229"/>
      <c r="C1183" s="230"/>
      <c r="D1183" s="231" t="s">
        <v>150</v>
      </c>
      <c r="E1183" s="232" t="s">
        <v>1</v>
      </c>
      <c r="F1183" s="233" t="s">
        <v>682</v>
      </c>
      <c r="G1183" s="230"/>
      <c r="H1183" s="232" t="s">
        <v>1</v>
      </c>
      <c r="I1183" s="234"/>
      <c r="J1183" s="230"/>
      <c r="K1183" s="230"/>
      <c r="L1183" s="235"/>
      <c r="M1183" s="236"/>
      <c r="N1183" s="237"/>
      <c r="O1183" s="237"/>
      <c r="P1183" s="237"/>
      <c r="Q1183" s="237"/>
      <c r="R1183" s="237"/>
      <c r="S1183" s="237"/>
      <c r="T1183" s="238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9" t="s">
        <v>150</v>
      </c>
      <c r="AU1183" s="239" t="s">
        <v>148</v>
      </c>
      <c r="AV1183" s="13" t="s">
        <v>81</v>
      </c>
      <c r="AW1183" s="13" t="s">
        <v>30</v>
      </c>
      <c r="AX1183" s="13" t="s">
        <v>73</v>
      </c>
      <c r="AY1183" s="239" t="s">
        <v>140</v>
      </c>
    </row>
    <row r="1184" s="14" customFormat="1">
      <c r="A1184" s="14"/>
      <c r="B1184" s="240"/>
      <c r="C1184" s="241"/>
      <c r="D1184" s="231" t="s">
        <v>150</v>
      </c>
      <c r="E1184" s="242" t="s">
        <v>1</v>
      </c>
      <c r="F1184" s="243" t="s">
        <v>81</v>
      </c>
      <c r="G1184" s="241"/>
      <c r="H1184" s="244">
        <v>1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150</v>
      </c>
      <c r="AU1184" s="250" t="s">
        <v>148</v>
      </c>
      <c r="AV1184" s="14" t="s">
        <v>148</v>
      </c>
      <c r="AW1184" s="14" t="s">
        <v>30</v>
      </c>
      <c r="AX1184" s="14" t="s">
        <v>73</v>
      </c>
      <c r="AY1184" s="250" t="s">
        <v>140</v>
      </c>
    </row>
    <row r="1185" s="13" customFormat="1">
      <c r="A1185" s="13"/>
      <c r="B1185" s="229"/>
      <c r="C1185" s="230"/>
      <c r="D1185" s="231" t="s">
        <v>150</v>
      </c>
      <c r="E1185" s="232" t="s">
        <v>1</v>
      </c>
      <c r="F1185" s="233" t="s">
        <v>259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150</v>
      </c>
      <c r="AU1185" s="239" t="s">
        <v>148</v>
      </c>
      <c r="AV1185" s="13" t="s">
        <v>81</v>
      </c>
      <c r="AW1185" s="13" t="s">
        <v>30</v>
      </c>
      <c r="AX1185" s="13" t="s">
        <v>73</v>
      </c>
      <c r="AY1185" s="239" t="s">
        <v>140</v>
      </c>
    </row>
    <row r="1186" s="14" customFormat="1">
      <c r="A1186" s="14"/>
      <c r="B1186" s="240"/>
      <c r="C1186" s="241"/>
      <c r="D1186" s="231" t="s">
        <v>150</v>
      </c>
      <c r="E1186" s="242" t="s">
        <v>1</v>
      </c>
      <c r="F1186" s="243" t="s">
        <v>73</v>
      </c>
      <c r="G1186" s="241"/>
      <c r="H1186" s="244">
        <v>0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150</v>
      </c>
      <c r="AU1186" s="250" t="s">
        <v>148</v>
      </c>
      <c r="AV1186" s="14" t="s">
        <v>148</v>
      </c>
      <c r="AW1186" s="14" t="s">
        <v>30</v>
      </c>
      <c r="AX1186" s="14" t="s">
        <v>73</v>
      </c>
      <c r="AY1186" s="250" t="s">
        <v>140</v>
      </c>
    </row>
    <row r="1187" s="13" customFormat="1">
      <c r="A1187" s="13"/>
      <c r="B1187" s="229"/>
      <c r="C1187" s="230"/>
      <c r="D1187" s="231" t="s">
        <v>150</v>
      </c>
      <c r="E1187" s="232" t="s">
        <v>1</v>
      </c>
      <c r="F1187" s="233" t="s">
        <v>219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150</v>
      </c>
      <c r="AU1187" s="239" t="s">
        <v>148</v>
      </c>
      <c r="AV1187" s="13" t="s">
        <v>81</v>
      </c>
      <c r="AW1187" s="13" t="s">
        <v>30</v>
      </c>
      <c r="AX1187" s="13" t="s">
        <v>73</v>
      </c>
      <c r="AY1187" s="239" t="s">
        <v>140</v>
      </c>
    </row>
    <row r="1188" s="14" customFormat="1">
      <c r="A1188" s="14"/>
      <c r="B1188" s="240"/>
      <c r="C1188" s="241"/>
      <c r="D1188" s="231" t="s">
        <v>150</v>
      </c>
      <c r="E1188" s="242" t="s">
        <v>1</v>
      </c>
      <c r="F1188" s="243" t="s">
        <v>81</v>
      </c>
      <c r="G1188" s="241"/>
      <c r="H1188" s="244">
        <v>1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150</v>
      </c>
      <c r="AU1188" s="250" t="s">
        <v>148</v>
      </c>
      <c r="AV1188" s="14" t="s">
        <v>148</v>
      </c>
      <c r="AW1188" s="14" t="s">
        <v>30</v>
      </c>
      <c r="AX1188" s="14" t="s">
        <v>73</v>
      </c>
      <c r="AY1188" s="250" t="s">
        <v>140</v>
      </c>
    </row>
    <row r="1189" s="13" customFormat="1">
      <c r="A1189" s="13"/>
      <c r="B1189" s="229"/>
      <c r="C1189" s="230"/>
      <c r="D1189" s="231" t="s">
        <v>150</v>
      </c>
      <c r="E1189" s="232" t="s">
        <v>1</v>
      </c>
      <c r="F1189" s="233" t="s">
        <v>215</v>
      </c>
      <c r="G1189" s="230"/>
      <c r="H1189" s="232" t="s">
        <v>1</v>
      </c>
      <c r="I1189" s="234"/>
      <c r="J1189" s="230"/>
      <c r="K1189" s="230"/>
      <c r="L1189" s="235"/>
      <c r="M1189" s="236"/>
      <c r="N1189" s="237"/>
      <c r="O1189" s="237"/>
      <c r="P1189" s="237"/>
      <c r="Q1189" s="237"/>
      <c r="R1189" s="237"/>
      <c r="S1189" s="237"/>
      <c r="T1189" s="23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9" t="s">
        <v>150</v>
      </c>
      <c r="AU1189" s="239" t="s">
        <v>148</v>
      </c>
      <c r="AV1189" s="13" t="s">
        <v>81</v>
      </c>
      <c r="AW1189" s="13" t="s">
        <v>30</v>
      </c>
      <c r="AX1189" s="13" t="s">
        <v>73</v>
      </c>
      <c r="AY1189" s="239" t="s">
        <v>140</v>
      </c>
    </row>
    <row r="1190" s="14" customFormat="1">
      <c r="A1190" s="14"/>
      <c r="B1190" s="240"/>
      <c r="C1190" s="241"/>
      <c r="D1190" s="231" t="s">
        <v>150</v>
      </c>
      <c r="E1190" s="242" t="s">
        <v>1</v>
      </c>
      <c r="F1190" s="243" t="s">
        <v>81</v>
      </c>
      <c r="G1190" s="241"/>
      <c r="H1190" s="244">
        <v>1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0" t="s">
        <v>150</v>
      </c>
      <c r="AU1190" s="250" t="s">
        <v>148</v>
      </c>
      <c r="AV1190" s="14" t="s">
        <v>148</v>
      </c>
      <c r="AW1190" s="14" t="s">
        <v>30</v>
      </c>
      <c r="AX1190" s="14" t="s">
        <v>73</v>
      </c>
      <c r="AY1190" s="250" t="s">
        <v>140</v>
      </c>
    </row>
    <row r="1191" s="13" customFormat="1">
      <c r="A1191" s="13"/>
      <c r="B1191" s="229"/>
      <c r="C1191" s="230"/>
      <c r="D1191" s="231" t="s">
        <v>150</v>
      </c>
      <c r="E1191" s="232" t="s">
        <v>1</v>
      </c>
      <c r="F1191" s="233" t="s">
        <v>225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150</v>
      </c>
      <c r="AU1191" s="239" t="s">
        <v>148</v>
      </c>
      <c r="AV1191" s="13" t="s">
        <v>81</v>
      </c>
      <c r="AW1191" s="13" t="s">
        <v>30</v>
      </c>
      <c r="AX1191" s="13" t="s">
        <v>73</v>
      </c>
      <c r="AY1191" s="239" t="s">
        <v>140</v>
      </c>
    </row>
    <row r="1192" s="14" customFormat="1">
      <c r="A1192" s="14"/>
      <c r="B1192" s="240"/>
      <c r="C1192" s="241"/>
      <c r="D1192" s="231" t="s">
        <v>150</v>
      </c>
      <c r="E1192" s="242" t="s">
        <v>1</v>
      </c>
      <c r="F1192" s="243" t="s">
        <v>73</v>
      </c>
      <c r="G1192" s="241"/>
      <c r="H1192" s="244">
        <v>0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150</v>
      </c>
      <c r="AU1192" s="250" t="s">
        <v>148</v>
      </c>
      <c r="AV1192" s="14" t="s">
        <v>148</v>
      </c>
      <c r="AW1192" s="14" t="s">
        <v>30</v>
      </c>
      <c r="AX1192" s="14" t="s">
        <v>73</v>
      </c>
      <c r="AY1192" s="250" t="s">
        <v>140</v>
      </c>
    </row>
    <row r="1193" s="13" customFormat="1">
      <c r="A1193" s="13"/>
      <c r="B1193" s="229"/>
      <c r="C1193" s="230"/>
      <c r="D1193" s="231" t="s">
        <v>150</v>
      </c>
      <c r="E1193" s="232" t="s">
        <v>1</v>
      </c>
      <c r="F1193" s="233" t="s">
        <v>217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150</v>
      </c>
      <c r="AU1193" s="239" t="s">
        <v>148</v>
      </c>
      <c r="AV1193" s="13" t="s">
        <v>81</v>
      </c>
      <c r="AW1193" s="13" t="s">
        <v>30</v>
      </c>
      <c r="AX1193" s="13" t="s">
        <v>73</v>
      </c>
      <c r="AY1193" s="239" t="s">
        <v>140</v>
      </c>
    </row>
    <row r="1194" s="14" customFormat="1">
      <c r="A1194" s="14"/>
      <c r="B1194" s="240"/>
      <c r="C1194" s="241"/>
      <c r="D1194" s="231" t="s">
        <v>150</v>
      </c>
      <c r="E1194" s="242" t="s">
        <v>1</v>
      </c>
      <c r="F1194" s="243" t="s">
        <v>81</v>
      </c>
      <c r="G1194" s="241"/>
      <c r="H1194" s="244">
        <v>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150</v>
      </c>
      <c r="AU1194" s="250" t="s">
        <v>148</v>
      </c>
      <c r="AV1194" s="14" t="s">
        <v>148</v>
      </c>
      <c r="AW1194" s="14" t="s">
        <v>30</v>
      </c>
      <c r="AX1194" s="14" t="s">
        <v>73</v>
      </c>
      <c r="AY1194" s="250" t="s">
        <v>140</v>
      </c>
    </row>
    <row r="1195" s="15" customFormat="1">
      <c r="A1195" s="15"/>
      <c r="B1195" s="262"/>
      <c r="C1195" s="263"/>
      <c r="D1195" s="231" t="s">
        <v>150</v>
      </c>
      <c r="E1195" s="264" t="s">
        <v>1</v>
      </c>
      <c r="F1195" s="265" t="s">
        <v>188</v>
      </c>
      <c r="G1195" s="263"/>
      <c r="H1195" s="266">
        <v>6</v>
      </c>
      <c r="I1195" s="267"/>
      <c r="J1195" s="263"/>
      <c r="K1195" s="263"/>
      <c r="L1195" s="268"/>
      <c r="M1195" s="269"/>
      <c r="N1195" s="270"/>
      <c r="O1195" s="270"/>
      <c r="P1195" s="270"/>
      <c r="Q1195" s="270"/>
      <c r="R1195" s="270"/>
      <c r="S1195" s="270"/>
      <c r="T1195" s="271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72" t="s">
        <v>150</v>
      </c>
      <c r="AU1195" s="272" t="s">
        <v>148</v>
      </c>
      <c r="AV1195" s="15" t="s">
        <v>147</v>
      </c>
      <c r="AW1195" s="15" t="s">
        <v>30</v>
      </c>
      <c r="AX1195" s="15" t="s">
        <v>81</v>
      </c>
      <c r="AY1195" s="272" t="s">
        <v>140</v>
      </c>
    </row>
    <row r="1196" s="2" customFormat="1" ht="33" customHeight="1">
      <c r="A1196" s="38"/>
      <c r="B1196" s="39"/>
      <c r="C1196" s="215" t="s">
        <v>1441</v>
      </c>
      <c r="D1196" s="215" t="s">
        <v>143</v>
      </c>
      <c r="E1196" s="216" t="s">
        <v>1442</v>
      </c>
      <c r="F1196" s="217" t="s">
        <v>1443</v>
      </c>
      <c r="G1196" s="218" t="s">
        <v>173</v>
      </c>
      <c r="H1196" s="219">
        <v>3</v>
      </c>
      <c r="I1196" s="220"/>
      <c r="J1196" s="221">
        <f>ROUND(I1196*H1196,2)</f>
        <v>0</v>
      </c>
      <c r="K1196" s="222"/>
      <c r="L1196" s="44"/>
      <c r="M1196" s="223" t="s">
        <v>1</v>
      </c>
      <c r="N1196" s="224" t="s">
        <v>39</v>
      </c>
      <c r="O1196" s="91"/>
      <c r="P1196" s="225">
        <f>O1196*H1196</f>
        <v>0</v>
      </c>
      <c r="Q1196" s="225">
        <v>0</v>
      </c>
      <c r="R1196" s="225">
        <f>Q1196*H1196</f>
        <v>0</v>
      </c>
      <c r="S1196" s="225">
        <v>0.001</v>
      </c>
      <c r="T1196" s="226">
        <f>S1196*H1196</f>
        <v>0.0030000000000000001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266</v>
      </c>
      <c r="AT1196" s="227" t="s">
        <v>143</v>
      </c>
      <c r="AU1196" s="227" t="s">
        <v>148</v>
      </c>
      <c r="AY1196" s="17" t="s">
        <v>140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148</v>
      </c>
      <c r="BK1196" s="228">
        <f>ROUND(I1196*H1196,2)</f>
        <v>0</v>
      </c>
      <c r="BL1196" s="17" t="s">
        <v>266</v>
      </c>
      <c r="BM1196" s="227" t="s">
        <v>1444</v>
      </c>
    </row>
    <row r="1197" s="13" customFormat="1">
      <c r="A1197" s="13"/>
      <c r="B1197" s="229"/>
      <c r="C1197" s="230"/>
      <c r="D1197" s="231" t="s">
        <v>150</v>
      </c>
      <c r="E1197" s="232" t="s">
        <v>1</v>
      </c>
      <c r="F1197" s="233" t="s">
        <v>223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150</v>
      </c>
      <c r="AU1197" s="239" t="s">
        <v>148</v>
      </c>
      <c r="AV1197" s="13" t="s">
        <v>81</v>
      </c>
      <c r="AW1197" s="13" t="s">
        <v>30</v>
      </c>
      <c r="AX1197" s="13" t="s">
        <v>73</v>
      </c>
      <c r="AY1197" s="239" t="s">
        <v>140</v>
      </c>
    </row>
    <row r="1198" s="14" customFormat="1">
      <c r="A1198" s="14"/>
      <c r="B1198" s="240"/>
      <c r="C1198" s="241"/>
      <c r="D1198" s="231" t="s">
        <v>150</v>
      </c>
      <c r="E1198" s="242" t="s">
        <v>1</v>
      </c>
      <c r="F1198" s="243" t="s">
        <v>148</v>
      </c>
      <c r="G1198" s="241"/>
      <c r="H1198" s="244">
        <v>2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150</v>
      </c>
      <c r="AU1198" s="250" t="s">
        <v>148</v>
      </c>
      <c r="AV1198" s="14" t="s">
        <v>148</v>
      </c>
      <c r="AW1198" s="14" t="s">
        <v>30</v>
      </c>
      <c r="AX1198" s="14" t="s">
        <v>73</v>
      </c>
      <c r="AY1198" s="250" t="s">
        <v>140</v>
      </c>
    </row>
    <row r="1199" s="13" customFormat="1">
      <c r="A1199" s="13"/>
      <c r="B1199" s="229"/>
      <c r="C1199" s="230"/>
      <c r="D1199" s="231" t="s">
        <v>150</v>
      </c>
      <c r="E1199" s="232" t="s">
        <v>1</v>
      </c>
      <c r="F1199" s="233" t="s">
        <v>225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150</v>
      </c>
      <c r="AU1199" s="239" t="s">
        <v>148</v>
      </c>
      <c r="AV1199" s="13" t="s">
        <v>81</v>
      </c>
      <c r="AW1199" s="13" t="s">
        <v>30</v>
      </c>
      <c r="AX1199" s="13" t="s">
        <v>73</v>
      </c>
      <c r="AY1199" s="239" t="s">
        <v>140</v>
      </c>
    </row>
    <row r="1200" s="14" customFormat="1">
      <c r="A1200" s="14"/>
      <c r="B1200" s="240"/>
      <c r="C1200" s="241"/>
      <c r="D1200" s="231" t="s">
        <v>150</v>
      </c>
      <c r="E1200" s="242" t="s">
        <v>1</v>
      </c>
      <c r="F1200" s="243" t="s">
        <v>81</v>
      </c>
      <c r="G1200" s="241"/>
      <c r="H1200" s="244">
        <v>1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150</v>
      </c>
      <c r="AU1200" s="250" t="s">
        <v>148</v>
      </c>
      <c r="AV1200" s="14" t="s">
        <v>148</v>
      </c>
      <c r="AW1200" s="14" t="s">
        <v>30</v>
      </c>
      <c r="AX1200" s="14" t="s">
        <v>73</v>
      </c>
      <c r="AY1200" s="250" t="s">
        <v>140</v>
      </c>
    </row>
    <row r="1201" s="15" customFormat="1">
      <c r="A1201" s="15"/>
      <c r="B1201" s="262"/>
      <c r="C1201" s="263"/>
      <c r="D1201" s="231" t="s">
        <v>150</v>
      </c>
      <c r="E1201" s="264" t="s">
        <v>1</v>
      </c>
      <c r="F1201" s="265" t="s">
        <v>188</v>
      </c>
      <c r="G1201" s="263"/>
      <c r="H1201" s="266">
        <v>3</v>
      </c>
      <c r="I1201" s="267"/>
      <c r="J1201" s="263"/>
      <c r="K1201" s="263"/>
      <c r="L1201" s="268"/>
      <c r="M1201" s="269"/>
      <c r="N1201" s="270"/>
      <c r="O1201" s="270"/>
      <c r="P1201" s="270"/>
      <c r="Q1201" s="270"/>
      <c r="R1201" s="270"/>
      <c r="S1201" s="270"/>
      <c r="T1201" s="271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72" t="s">
        <v>150</v>
      </c>
      <c r="AU1201" s="272" t="s">
        <v>148</v>
      </c>
      <c r="AV1201" s="15" t="s">
        <v>147</v>
      </c>
      <c r="AW1201" s="15" t="s">
        <v>30</v>
      </c>
      <c r="AX1201" s="15" t="s">
        <v>81</v>
      </c>
      <c r="AY1201" s="272" t="s">
        <v>140</v>
      </c>
    </row>
    <row r="1202" s="2" customFormat="1" ht="33" customHeight="1">
      <c r="A1202" s="38"/>
      <c r="B1202" s="39"/>
      <c r="C1202" s="215" t="s">
        <v>1445</v>
      </c>
      <c r="D1202" s="215" t="s">
        <v>143</v>
      </c>
      <c r="E1202" s="216" t="s">
        <v>1446</v>
      </c>
      <c r="F1202" s="217" t="s">
        <v>1447</v>
      </c>
      <c r="G1202" s="218" t="s">
        <v>197</v>
      </c>
      <c r="H1202" s="219">
        <v>60</v>
      </c>
      <c r="I1202" s="220"/>
      <c r="J1202" s="221">
        <f>ROUND(I1202*H1202,2)</f>
        <v>0</v>
      </c>
      <c r="K1202" s="222"/>
      <c r="L1202" s="44"/>
      <c r="M1202" s="223" t="s">
        <v>1</v>
      </c>
      <c r="N1202" s="224" t="s">
        <v>39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</v>
      </c>
      <c r="T1202" s="226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266</v>
      </c>
      <c r="AT1202" s="227" t="s">
        <v>143</v>
      </c>
      <c r="AU1202" s="227" t="s">
        <v>148</v>
      </c>
      <c r="AY1202" s="17" t="s">
        <v>140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148</v>
      </c>
      <c r="BK1202" s="228">
        <f>ROUND(I1202*H1202,2)</f>
        <v>0</v>
      </c>
      <c r="BL1202" s="17" t="s">
        <v>266</v>
      </c>
      <c r="BM1202" s="227" t="s">
        <v>1448</v>
      </c>
    </row>
    <row r="1203" s="13" customFormat="1">
      <c r="A1203" s="13"/>
      <c r="B1203" s="229"/>
      <c r="C1203" s="230"/>
      <c r="D1203" s="231" t="s">
        <v>150</v>
      </c>
      <c r="E1203" s="232" t="s">
        <v>1</v>
      </c>
      <c r="F1203" s="233" t="s">
        <v>1449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150</v>
      </c>
      <c r="AU1203" s="239" t="s">
        <v>148</v>
      </c>
      <c r="AV1203" s="13" t="s">
        <v>81</v>
      </c>
      <c r="AW1203" s="13" t="s">
        <v>30</v>
      </c>
      <c r="AX1203" s="13" t="s">
        <v>73</v>
      </c>
      <c r="AY1203" s="239" t="s">
        <v>140</v>
      </c>
    </row>
    <row r="1204" s="14" customFormat="1">
      <c r="A1204" s="14"/>
      <c r="B1204" s="240"/>
      <c r="C1204" s="241"/>
      <c r="D1204" s="231" t="s">
        <v>150</v>
      </c>
      <c r="E1204" s="242" t="s">
        <v>1</v>
      </c>
      <c r="F1204" s="243" t="s">
        <v>426</v>
      </c>
      <c r="G1204" s="241"/>
      <c r="H1204" s="244">
        <v>60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150</v>
      </c>
      <c r="AU1204" s="250" t="s">
        <v>148</v>
      </c>
      <c r="AV1204" s="14" t="s">
        <v>148</v>
      </c>
      <c r="AW1204" s="14" t="s">
        <v>30</v>
      </c>
      <c r="AX1204" s="14" t="s">
        <v>81</v>
      </c>
      <c r="AY1204" s="250" t="s">
        <v>140</v>
      </c>
    </row>
    <row r="1205" s="2" customFormat="1" ht="24.15" customHeight="1">
      <c r="A1205" s="38"/>
      <c r="B1205" s="39"/>
      <c r="C1205" s="251" t="s">
        <v>1450</v>
      </c>
      <c r="D1205" s="251" t="s">
        <v>159</v>
      </c>
      <c r="E1205" s="252" t="s">
        <v>1451</v>
      </c>
      <c r="F1205" s="253" t="s">
        <v>1452</v>
      </c>
      <c r="G1205" s="254" t="s">
        <v>197</v>
      </c>
      <c r="H1205" s="255">
        <v>60</v>
      </c>
      <c r="I1205" s="256"/>
      <c r="J1205" s="257">
        <f>ROUND(I1205*H1205,2)</f>
        <v>0</v>
      </c>
      <c r="K1205" s="258"/>
      <c r="L1205" s="259"/>
      <c r="M1205" s="260" t="s">
        <v>1</v>
      </c>
      <c r="N1205" s="261" t="s">
        <v>39</v>
      </c>
      <c r="O1205" s="91"/>
      <c r="P1205" s="225">
        <f>O1205*H1205</f>
        <v>0</v>
      </c>
      <c r="Q1205" s="225">
        <v>8.0000000000000007E-05</v>
      </c>
      <c r="R1205" s="225">
        <f>Q1205*H1205</f>
        <v>0.0048000000000000004</v>
      </c>
      <c r="S1205" s="225">
        <v>0</v>
      </c>
      <c r="T1205" s="226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7" t="s">
        <v>367</v>
      </c>
      <c r="AT1205" s="227" t="s">
        <v>159</v>
      </c>
      <c r="AU1205" s="227" t="s">
        <v>148</v>
      </c>
      <c r="AY1205" s="17" t="s">
        <v>140</v>
      </c>
      <c r="BE1205" s="228">
        <f>IF(N1205="základní",J1205,0)</f>
        <v>0</v>
      </c>
      <c r="BF1205" s="228">
        <f>IF(N1205="snížená",J1205,0)</f>
        <v>0</v>
      </c>
      <c r="BG1205" s="228">
        <f>IF(N1205="zákl. přenesená",J1205,0)</f>
        <v>0</v>
      </c>
      <c r="BH1205" s="228">
        <f>IF(N1205="sníž. přenesená",J1205,0)</f>
        <v>0</v>
      </c>
      <c r="BI1205" s="228">
        <f>IF(N1205="nulová",J1205,0)</f>
        <v>0</v>
      </c>
      <c r="BJ1205" s="17" t="s">
        <v>148</v>
      </c>
      <c r="BK1205" s="228">
        <f>ROUND(I1205*H1205,2)</f>
        <v>0</v>
      </c>
      <c r="BL1205" s="17" t="s">
        <v>266</v>
      </c>
      <c r="BM1205" s="227" t="s">
        <v>1453</v>
      </c>
    </row>
    <row r="1206" s="13" customFormat="1">
      <c r="A1206" s="13"/>
      <c r="B1206" s="229"/>
      <c r="C1206" s="230"/>
      <c r="D1206" s="231" t="s">
        <v>150</v>
      </c>
      <c r="E1206" s="232" t="s">
        <v>1</v>
      </c>
      <c r="F1206" s="233" t="s">
        <v>1449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150</v>
      </c>
      <c r="AU1206" s="239" t="s">
        <v>148</v>
      </c>
      <c r="AV1206" s="13" t="s">
        <v>81</v>
      </c>
      <c r="AW1206" s="13" t="s">
        <v>30</v>
      </c>
      <c r="AX1206" s="13" t="s">
        <v>73</v>
      </c>
      <c r="AY1206" s="239" t="s">
        <v>140</v>
      </c>
    </row>
    <row r="1207" s="14" customFormat="1">
      <c r="A1207" s="14"/>
      <c r="B1207" s="240"/>
      <c r="C1207" s="241"/>
      <c r="D1207" s="231" t="s">
        <v>150</v>
      </c>
      <c r="E1207" s="242" t="s">
        <v>1</v>
      </c>
      <c r="F1207" s="243" t="s">
        <v>426</v>
      </c>
      <c r="G1207" s="241"/>
      <c r="H1207" s="244">
        <v>60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150</v>
      </c>
      <c r="AU1207" s="250" t="s">
        <v>148</v>
      </c>
      <c r="AV1207" s="14" t="s">
        <v>148</v>
      </c>
      <c r="AW1207" s="14" t="s">
        <v>30</v>
      </c>
      <c r="AX1207" s="14" t="s">
        <v>81</v>
      </c>
      <c r="AY1207" s="250" t="s">
        <v>140</v>
      </c>
    </row>
    <row r="1208" s="2" customFormat="1" ht="16.5" customHeight="1">
      <c r="A1208" s="38"/>
      <c r="B1208" s="39"/>
      <c r="C1208" s="215" t="s">
        <v>1454</v>
      </c>
      <c r="D1208" s="215" t="s">
        <v>143</v>
      </c>
      <c r="E1208" s="216" t="s">
        <v>1455</v>
      </c>
      <c r="F1208" s="217" t="s">
        <v>1456</v>
      </c>
      <c r="G1208" s="218" t="s">
        <v>173</v>
      </c>
      <c r="H1208" s="219">
        <v>7</v>
      </c>
      <c r="I1208" s="220"/>
      <c r="J1208" s="221">
        <f>ROUND(I1208*H1208,2)</f>
        <v>0</v>
      </c>
      <c r="K1208" s="222"/>
      <c r="L1208" s="44"/>
      <c r="M1208" s="223" t="s">
        <v>1</v>
      </c>
      <c r="N1208" s="224" t="s">
        <v>39</v>
      </c>
      <c r="O1208" s="91"/>
      <c r="P1208" s="225">
        <f>O1208*H1208</f>
        <v>0</v>
      </c>
      <c r="Q1208" s="225">
        <v>0</v>
      </c>
      <c r="R1208" s="225">
        <f>Q1208*H1208</f>
        <v>0</v>
      </c>
      <c r="S1208" s="225">
        <v>0</v>
      </c>
      <c r="T1208" s="226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7" t="s">
        <v>266</v>
      </c>
      <c r="AT1208" s="227" t="s">
        <v>143</v>
      </c>
      <c r="AU1208" s="227" t="s">
        <v>148</v>
      </c>
      <c r="AY1208" s="17" t="s">
        <v>140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17" t="s">
        <v>148</v>
      </c>
      <c r="BK1208" s="228">
        <f>ROUND(I1208*H1208,2)</f>
        <v>0</v>
      </c>
      <c r="BL1208" s="17" t="s">
        <v>266</v>
      </c>
      <c r="BM1208" s="227" t="s">
        <v>1457</v>
      </c>
    </row>
    <row r="1209" s="14" customFormat="1">
      <c r="A1209" s="14"/>
      <c r="B1209" s="240"/>
      <c r="C1209" s="241"/>
      <c r="D1209" s="231" t="s">
        <v>150</v>
      </c>
      <c r="E1209" s="242" t="s">
        <v>1</v>
      </c>
      <c r="F1209" s="243" t="s">
        <v>189</v>
      </c>
      <c r="G1209" s="241"/>
      <c r="H1209" s="244">
        <v>7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0" t="s">
        <v>150</v>
      </c>
      <c r="AU1209" s="250" t="s">
        <v>148</v>
      </c>
      <c r="AV1209" s="14" t="s">
        <v>148</v>
      </c>
      <c r="AW1209" s="14" t="s">
        <v>30</v>
      </c>
      <c r="AX1209" s="14" t="s">
        <v>81</v>
      </c>
      <c r="AY1209" s="250" t="s">
        <v>140</v>
      </c>
    </row>
    <row r="1210" s="2" customFormat="1" ht="16.5" customHeight="1">
      <c r="A1210" s="38"/>
      <c r="B1210" s="39"/>
      <c r="C1210" s="251" t="s">
        <v>1458</v>
      </c>
      <c r="D1210" s="251" t="s">
        <v>159</v>
      </c>
      <c r="E1210" s="252" t="s">
        <v>1459</v>
      </c>
      <c r="F1210" s="253" t="s">
        <v>1460</v>
      </c>
      <c r="G1210" s="254" t="s">
        <v>173</v>
      </c>
      <c r="H1210" s="255">
        <v>7</v>
      </c>
      <c r="I1210" s="256"/>
      <c r="J1210" s="257">
        <f>ROUND(I1210*H1210,2)</f>
        <v>0</v>
      </c>
      <c r="K1210" s="258"/>
      <c r="L1210" s="259"/>
      <c r="M1210" s="260" t="s">
        <v>1</v>
      </c>
      <c r="N1210" s="261" t="s">
        <v>39</v>
      </c>
      <c r="O1210" s="91"/>
      <c r="P1210" s="225">
        <f>O1210*H1210</f>
        <v>0</v>
      </c>
      <c r="Q1210" s="225">
        <v>0.00016000000000000001</v>
      </c>
      <c r="R1210" s="225">
        <f>Q1210*H1210</f>
        <v>0.0011200000000000001</v>
      </c>
      <c r="S1210" s="225">
        <v>0</v>
      </c>
      <c r="T1210" s="226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367</v>
      </c>
      <c r="AT1210" s="227" t="s">
        <v>159</v>
      </c>
      <c r="AU1210" s="227" t="s">
        <v>148</v>
      </c>
      <c r="AY1210" s="17" t="s">
        <v>140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148</v>
      </c>
      <c r="BK1210" s="228">
        <f>ROUND(I1210*H1210,2)</f>
        <v>0</v>
      </c>
      <c r="BL1210" s="17" t="s">
        <v>266</v>
      </c>
      <c r="BM1210" s="227" t="s">
        <v>1461</v>
      </c>
    </row>
    <row r="1211" s="13" customFormat="1">
      <c r="A1211" s="13"/>
      <c r="B1211" s="229"/>
      <c r="C1211" s="230"/>
      <c r="D1211" s="231" t="s">
        <v>150</v>
      </c>
      <c r="E1211" s="232" t="s">
        <v>1</v>
      </c>
      <c r="F1211" s="233" t="s">
        <v>1462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150</v>
      </c>
      <c r="AU1211" s="239" t="s">
        <v>148</v>
      </c>
      <c r="AV1211" s="13" t="s">
        <v>81</v>
      </c>
      <c r="AW1211" s="13" t="s">
        <v>30</v>
      </c>
      <c r="AX1211" s="13" t="s">
        <v>73</v>
      </c>
      <c r="AY1211" s="239" t="s">
        <v>140</v>
      </c>
    </row>
    <row r="1212" s="14" customFormat="1">
      <c r="A1212" s="14"/>
      <c r="B1212" s="240"/>
      <c r="C1212" s="241"/>
      <c r="D1212" s="231" t="s">
        <v>150</v>
      </c>
      <c r="E1212" s="242" t="s">
        <v>1</v>
      </c>
      <c r="F1212" s="243" t="s">
        <v>189</v>
      </c>
      <c r="G1212" s="241"/>
      <c r="H1212" s="244">
        <v>7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150</v>
      </c>
      <c r="AU1212" s="250" t="s">
        <v>148</v>
      </c>
      <c r="AV1212" s="14" t="s">
        <v>148</v>
      </c>
      <c r="AW1212" s="14" t="s">
        <v>30</v>
      </c>
      <c r="AX1212" s="14" t="s">
        <v>81</v>
      </c>
      <c r="AY1212" s="250" t="s">
        <v>140</v>
      </c>
    </row>
    <row r="1213" s="2" customFormat="1" ht="24.15" customHeight="1">
      <c r="A1213" s="38"/>
      <c r="B1213" s="39"/>
      <c r="C1213" s="215" t="s">
        <v>1463</v>
      </c>
      <c r="D1213" s="215" t="s">
        <v>143</v>
      </c>
      <c r="E1213" s="216" t="s">
        <v>1464</v>
      </c>
      <c r="F1213" s="217" t="s">
        <v>1465</v>
      </c>
      <c r="G1213" s="218" t="s">
        <v>173</v>
      </c>
      <c r="H1213" s="219">
        <v>1</v>
      </c>
      <c r="I1213" s="220"/>
      <c r="J1213" s="221">
        <f>ROUND(I1213*H1213,2)</f>
        <v>0</v>
      </c>
      <c r="K1213" s="222"/>
      <c r="L1213" s="44"/>
      <c r="M1213" s="223" t="s">
        <v>1</v>
      </c>
      <c r="N1213" s="224" t="s">
        <v>39</v>
      </c>
      <c r="O1213" s="91"/>
      <c r="P1213" s="225">
        <f>O1213*H1213</f>
        <v>0</v>
      </c>
      <c r="Q1213" s="225">
        <v>0</v>
      </c>
      <c r="R1213" s="225">
        <f>Q1213*H1213</f>
        <v>0</v>
      </c>
      <c r="S1213" s="225">
        <v>0</v>
      </c>
      <c r="T1213" s="226">
        <f>S1213*H1213</f>
        <v>0</v>
      </c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  <c r="AE1213" s="38"/>
      <c r="AR1213" s="227" t="s">
        <v>266</v>
      </c>
      <c r="AT1213" s="227" t="s">
        <v>143</v>
      </c>
      <c r="AU1213" s="227" t="s">
        <v>148</v>
      </c>
      <c r="AY1213" s="17" t="s">
        <v>140</v>
      </c>
      <c r="BE1213" s="228">
        <f>IF(N1213="základní",J1213,0)</f>
        <v>0</v>
      </c>
      <c r="BF1213" s="228">
        <f>IF(N1213="snížená",J1213,0)</f>
        <v>0</v>
      </c>
      <c r="BG1213" s="228">
        <f>IF(N1213="zákl. přenesená",J1213,0)</f>
        <v>0</v>
      </c>
      <c r="BH1213" s="228">
        <f>IF(N1213="sníž. přenesená",J1213,0)</f>
        <v>0</v>
      </c>
      <c r="BI1213" s="228">
        <f>IF(N1213="nulová",J1213,0)</f>
        <v>0</v>
      </c>
      <c r="BJ1213" s="17" t="s">
        <v>148</v>
      </c>
      <c r="BK1213" s="228">
        <f>ROUND(I1213*H1213,2)</f>
        <v>0</v>
      </c>
      <c r="BL1213" s="17" t="s">
        <v>266</v>
      </c>
      <c r="BM1213" s="227" t="s">
        <v>1466</v>
      </c>
    </row>
    <row r="1214" s="2" customFormat="1" ht="24.15" customHeight="1">
      <c r="A1214" s="38"/>
      <c r="B1214" s="39"/>
      <c r="C1214" s="215" t="s">
        <v>1467</v>
      </c>
      <c r="D1214" s="215" t="s">
        <v>143</v>
      </c>
      <c r="E1214" s="216" t="s">
        <v>1468</v>
      </c>
      <c r="F1214" s="217" t="s">
        <v>1469</v>
      </c>
      <c r="G1214" s="218" t="s">
        <v>155</v>
      </c>
      <c r="H1214" s="219">
        <v>0.024</v>
      </c>
      <c r="I1214" s="220"/>
      <c r="J1214" s="221">
        <f>ROUND(I1214*H1214,2)</f>
        <v>0</v>
      </c>
      <c r="K1214" s="222"/>
      <c r="L1214" s="44"/>
      <c r="M1214" s="223" t="s">
        <v>1</v>
      </c>
      <c r="N1214" s="224" t="s">
        <v>39</v>
      </c>
      <c r="O1214" s="91"/>
      <c r="P1214" s="225">
        <f>O1214*H1214</f>
        <v>0</v>
      </c>
      <c r="Q1214" s="225">
        <v>0</v>
      </c>
      <c r="R1214" s="225">
        <f>Q1214*H1214</f>
        <v>0</v>
      </c>
      <c r="S1214" s="225">
        <v>0</v>
      </c>
      <c r="T1214" s="226">
        <f>S1214*H1214</f>
        <v>0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27" t="s">
        <v>266</v>
      </c>
      <c r="AT1214" s="227" t="s">
        <v>143</v>
      </c>
      <c r="AU1214" s="227" t="s">
        <v>148</v>
      </c>
      <c r="AY1214" s="17" t="s">
        <v>140</v>
      </c>
      <c r="BE1214" s="228">
        <f>IF(N1214="základní",J1214,0)</f>
        <v>0</v>
      </c>
      <c r="BF1214" s="228">
        <f>IF(N1214="snížená",J1214,0)</f>
        <v>0</v>
      </c>
      <c r="BG1214" s="228">
        <f>IF(N1214="zákl. přenesená",J1214,0)</f>
        <v>0</v>
      </c>
      <c r="BH1214" s="228">
        <f>IF(N1214="sníž. přenesená",J1214,0)</f>
        <v>0</v>
      </c>
      <c r="BI1214" s="228">
        <f>IF(N1214="nulová",J1214,0)</f>
        <v>0</v>
      </c>
      <c r="BJ1214" s="17" t="s">
        <v>148</v>
      </c>
      <c r="BK1214" s="228">
        <f>ROUND(I1214*H1214,2)</f>
        <v>0</v>
      </c>
      <c r="BL1214" s="17" t="s">
        <v>266</v>
      </c>
      <c r="BM1214" s="227" t="s">
        <v>1470</v>
      </c>
    </row>
    <row r="1215" s="2" customFormat="1" ht="24.15" customHeight="1">
      <c r="A1215" s="38"/>
      <c r="B1215" s="39"/>
      <c r="C1215" s="215" t="s">
        <v>1471</v>
      </c>
      <c r="D1215" s="215" t="s">
        <v>143</v>
      </c>
      <c r="E1215" s="216" t="s">
        <v>1472</v>
      </c>
      <c r="F1215" s="217" t="s">
        <v>1473</v>
      </c>
      <c r="G1215" s="218" t="s">
        <v>155</v>
      </c>
      <c r="H1215" s="219">
        <v>0.024</v>
      </c>
      <c r="I1215" s="220"/>
      <c r="J1215" s="221">
        <f>ROUND(I1215*H1215,2)</f>
        <v>0</v>
      </c>
      <c r="K1215" s="222"/>
      <c r="L1215" s="44"/>
      <c r="M1215" s="223" t="s">
        <v>1</v>
      </c>
      <c r="N1215" s="224" t="s">
        <v>39</v>
      </c>
      <c r="O1215" s="91"/>
      <c r="P1215" s="225">
        <f>O1215*H1215</f>
        <v>0</v>
      </c>
      <c r="Q1215" s="225">
        <v>0</v>
      </c>
      <c r="R1215" s="225">
        <f>Q1215*H1215</f>
        <v>0</v>
      </c>
      <c r="S1215" s="225">
        <v>0</v>
      </c>
      <c r="T1215" s="226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27" t="s">
        <v>266</v>
      </c>
      <c r="AT1215" s="227" t="s">
        <v>143</v>
      </c>
      <c r="AU1215" s="227" t="s">
        <v>148</v>
      </c>
      <c r="AY1215" s="17" t="s">
        <v>140</v>
      </c>
      <c r="BE1215" s="228">
        <f>IF(N1215="základní",J1215,0)</f>
        <v>0</v>
      </c>
      <c r="BF1215" s="228">
        <f>IF(N1215="snížená",J1215,0)</f>
        <v>0</v>
      </c>
      <c r="BG1215" s="228">
        <f>IF(N1215="zákl. přenesená",J1215,0)</f>
        <v>0</v>
      </c>
      <c r="BH1215" s="228">
        <f>IF(N1215="sníž. přenesená",J1215,0)</f>
        <v>0</v>
      </c>
      <c r="BI1215" s="228">
        <f>IF(N1215="nulová",J1215,0)</f>
        <v>0</v>
      </c>
      <c r="BJ1215" s="17" t="s">
        <v>148</v>
      </c>
      <c r="BK1215" s="228">
        <f>ROUND(I1215*H1215,2)</f>
        <v>0</v>
      </c>
      <c r="BL1215" s="17" t="s">
        <v>266</v>
      </c>
      <c r="BM1215" s="227" t="s">
        <v>1474</v>
      </c>
    </row>
    <row r="1216" s="2" customFormat="1" ht="24.15" customHeight="1">
      <c r="A1216" s="38"/>
      <c r="B1216" s="39"/>
      <c r="C1216" s="215" t="s">
        <v>1475</v>
      </c>
      <c r="D1216" s="215" t="s">
        <v>143</v>
      </c>
      <c r="E1216" s="216" t="s">
        <v>1476</v>
      </c>
      <c r="F1216" s="217" t="s">
        <v>1477</v>
      </c>
      <c r="G1216" s="218" t="s">
        <v>155</v>
      </c>
      <c r="H1216" s="219">
        <v>0.024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</v>
      </c>
      <c r="R1216" s="225">
        <f>Q1216*H1216</f>
        <v>0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266</v>
      </c>
      <c r="AT1216" s="227" t="s">
        <v>143</v>
      </c>
      <c r="AU1216" s="227" t="s">
        <v>148</v>
      </c>
      <c r="AY1216" s="17" t="s">
        <v>140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148</v>
      </c>
      <c r="BK1216" s="228">
        <f>ROUND(I1216*H1216,2)</f>
        <v>0</v>
      </c>
      <c r="BL1216" s="17" t="s">
        <v>266</v>
      </c>
      <c r="BM1216" s="227" t="s">
        <v>1478</v>
      </c>
    </row>
    <row r="1217" s="12" customFormat="1" ht="22.8" customHeight="1">
      <c r="A1217" s="12"/>
      <c r="B1217" s="199"/>
      <c r="C1217" s="200"/>
      <c r="D1217" s="201" t="s">
        <v>72</v>
      </c>
      <c r="E1217" s="213" t="s">
        <v>1479</v>
      </c>
      <c r="F1217" s="213" t="s">
        <v>1480</v>
      </c>
      <c r="G1217" s="200"/>
      <c r="H1217" s="200"/>
      <c r="I1217" s="203"/>
      <c r="J1217" s="214">
        <f>BK1217</f>
        <v>0</v>
      </c>
      <c r="K1217" s="200"/>
      <c r="L1217" s="205"/>
      <c r="M1217" s="206"/>
      <c r="N1217" s="207"/>
      <c r="O1217" s="207"/>
      <c r="P1217" s="208">
        <f>SUM(P1218:P1251)</f>
        <v>0</v>
      </c>
      <c r="Q1217" s="207"/>
      <c r="R1217" s="208">
        <f>SUM(R1218:R1251)</f>
        <v>0.013535000000000002</v>
      </c>
      <c r="S1217" s="207"/>
      <c r="T1217" s="209">
        <f>SUM(T1218:T1251)</f>
        <v>0.00029999999999999997</v>
      </c>
      <c r="U1217" s="12"/>
      <c r="V1217" s="12"/>
      <c r="W1217" s="12"/>
      <c r="X1217" s="12"/>
      <c r="Y1217" s="12"/>
      <c r="Z1217" s="12"/>
      <c r="AA1217" s="12"/>
      <c r="AB1217" s="12"/>
      <c r="AC1217" s="12"/>
      <c r="AD1217" s="12"/>
      <c r="AE1217" s="12"/>
      <c r="AR1217" s="210" t="s">
        <v>148</v>
      </c>
      <c r="AT1217" s="211" t="s">
        <v>72</v>
      </c>
      <c r="AU1217" s="211" t="s">
        <v>81</v>
      </c>
      <c r="AY1217" s="210" t="s">
        <v>140</v>
      </c>
      <c r="BK1217" s="212">
        <f>SUM(BK1218:BK1251)</f>
        <v>0</v>
      </c>
    </row>
    <row r="1218" s="2" customFormat="1" ht="24.15" customHeight="1">
      <c r="A1218" s="38"/>
      <c r="B1218" s="39"/>
      <c r="C1218" s="215" t="s">
        <v>1481</v>
      </c>
      <c r="D1218" s="215" t="s">
        <v>143</v>
      </c>
      <c r="E1218" s="216" t="s">
        <v>1482</v>
      </c>
      <c r="F1218" s="217" t="s">
        <v>1483</v>
      </c>
      <c r="G1218" s="218" t="s">
        <v>197</v>
      </c>
      <c r="H1218" s="219">
        <v>70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0</v>
      </c>
      <c r="R1218" s="225">
        <f>Q1218*H1218</f>
        <v>0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266</v>
      </c>
      <c r="AT1218" s="227" t="s">
        <v>143</v>
      </c>
      <c r="AU1218" s="227" t="s">
        <v>148</v>
      </c>
      <c r="AY1218" s="17" t="s">
        <v>140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148</v>
      </c>
      <c r="BK1218" s="228">
        <f>ROUND(I1218*H1218,2)</f>
        <v>0</v>
      </c>
      <c r="BL1218" s="17" t="s">
        <v>266</v>
      </c>
      <c r="BM1218" s="227" t="s">
        <v>1484</v>
      </c>
    </row>
    <row r="1219" s="14" customFormat="1">
      <c r="A1219" s="14"/>
      <c r="B1219" s="240"/>
      <c r="C1219" s="241"/>
      <c r="D1219" s="231" t="s">
        <v>150</v>
      </c>
      <c r="E1219" s="242" t="s">
        <v>1</v>
      </c>
      <c r="F1219" s="243" t="s">
        <v>578</v>
      </c>
      <c r="G1219" s="241"/>
      <c r="H1219" s="244">
        <v>70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150</v>
      </c>
      <c r="AU1219" s="250" t="s">
        <v>148</v>
      </c>
      <c r="AV1219" s="14" t="s">
        <v>148</v>
      </c>
      <c r="AW1219" s="14" t="s">
        <v>30</v>
      </c>
      <c r="AX1219" s="14" t="s">
        <v>81</v>
      </c>
      <c r="AY1219" s="250" t="s">
        <v>140</v>
      </c>
    </row>
    <row r="1220" s="2" customFormat="1" ht="21.75" customHeight="1">
      <c r="A1220" s="38"/>
      <c r="B1220" s="39"/>
      <c r="C1220" s="251" t="s">
        <v>1485</v>
      </c>
      <c r="D1220" s="251" t="s">
        <v>159</v>
      </c>
      <c r="E1220" s="252" t="s">
        <v>1486</v>
      </c>
      <c r="F1220" s="253" t="s">
        <v>1487</v>
      </c>
      <c r="G1220" s="254" t="s">
        <v>197</v>
      </c>
      <c r="H1220" s="255">
        <v>73.5</v>
      </c>
      <c r="I1220" s="256"/>
      <c r="J1220" s="257">
        <f>ROUND(I1220*H1220,2)</f>
        <v>0</v>
      </c>
      <c r="K1220" s="258"/>
      <c r="L1220" s="259"/>
      <c r="M1220" s="260" t="s">
        <v>1</v>
      </c>
      <c r="N1220" s="261" t="s">
        <v>39</v>
      </c>
      <c r="O1220" s="91"/>
      <c r="P1220" s="225">
        <f>O1220*H1220</f>
        <v>0</v>
      </c>
      <c r="Q1220" s="225">
        <v>6.9999999999999994E-05</v>
      </c>
      <c r="R1220" s="225">
        <f>Q1220*H1220</f>
        <v>0.0051449999999999994</v>
      </c>
      <c r="S1220" s="225">
        <v>0</v>
      </c>
      <c r="T1220" s="226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7" t="s">
        <v>367</v>
      </c>
      <c r="AT1220" s="227" t="s">
        <v>159</v>
      </c>
      <c r="AU1220" s="227" t="s">
        <v>148</v>
      </c>
      <c r="AY1220" s="17" t="s">
        <v>140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17" t="s">
        <v>148</v>
      </c>
      <c r="BK1220" s="228">
        <f>ROUND(I1220*H1220,2)</f>
        <v>0</v>
      </c>
      <c r="BL1220" s="17" t="s">
        <v>266</v>
      </c>
      <c r="BM1220" s="227" t="s">
        <v>1488</v>
      </c>
    </row>
    <row r="1221" s="14" customFormat="1">
      <c r="A1221" s="14"/>
      <c r="B1221" s="240"/>
      <c r="C1221" s="241"/>
      <c r="D1221" s="231" t="s">
        <v>150</v>
      </c>
      <c r="E1221" s="241"/>
      <c r="F1221" s="243" t="s">
        <v>1489</v>
      </c>
      <c r="G1221" s="241"/>
      <c r="H1221" s="244">
        <v>73.5</v>
      </c>
      <c r="I1221" s="245"/>
      <c r="J1221" s="241"/>
      <c r="K1221" s="241"/>
      <c r="L1221" s="246"/>
      <c r="M1221" s="247"/>
      <c r="N1221" s="248"/>
      <c r="O1221" s="248"/>
      <c r="P1221" s="248"/>
      <c r="Q1221" s="248"/>
      <c r="R1221" s="248"/>
      <c r="S1221" s="248"/>
      <c r="T1221" s="249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0" t="s">
        <v>150</v>
      </c>
      <c r="AU1221" s="250" t="s">
        <v>148</v>
      </c>
      <c r="AV1221" s="14" t="s">
        <v>148</v>
      </c>
      <c r="AW1221" s="14" t="s">
        <v>4</v>
      </c>
      <c r="AX1221" s="14" t="s">
        <v>81</v>
      </c>
      <c r="AY1221" s="250" t="s">
        <v>140</v>
      </c>
    </row>
    <row r="1222" s="2" customFormat="1" ht="24.15" customHeight="1">
      <c r="A1222" s="38"/>
      <c r="B1222" s="39"/>
      <c r="C1222" s="215" t="s">
        <v>1490</v>
      </c>
      <c r="D1222" s="215" t="s">
        <v>143</v>
      </c>
      <c r="E1222" s="216" t="s">
        <v>1491</v>
      </c>
      <c r="F1222" s="217" t="s">
        <v>1492</v>
      </c>
      <c r="G1222" s="218" t="s">
        <v>173</v>
      </c>
      <c r="H1222" s="219">
        <v>8</v>
      </c>
      <c r="I1222" s="220"/>
      <c r="J1222" s="221">
        <f>ROUND(I1222*H1222,2)</f>
        <v>0</v>
      </c>
      <c r="K1222" s="222"/>
      <c r="L1222" s="44"/>
      <c r="M1222" s="223" t="s">
        <v>1</v>
      </c>
      <c r="N1222" s="224" t="s">
        <v>39</v>
      </c>
      <c r="O1222" s="91"/>
      <c r="P1222" s="225">
        <f>O1222*H1222</f>
        <v>0</v>
      </c>
      <c r="Q1222" s="225">
        <v>0</v>
      </c>
      <c r="R1222" s="225">
        <f>Q1222*H1222</f>
        <v>0</v>
      </c>
      <c r="S1222" s="225">
        <v>0</v>
      </c>
      <c r="T1222" s="226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27" t="s">
        <v>266</v>
      </c>
      <c r="AT1222" s="227" t="s">
        <v>143</v>
      </c>
      <c r="AU1222" s="227" t="s">
        <v>148</v>
      </c>
      <c r="AY1222" s="17" t="s">
        <v>140</v>
      </c>
      <c r="BE1222" s="228">
        <f>IF(N1222="základní",J1222,0)</f>
        <v>0</v>
      </c>
      <c r="BF1222" s="228">
        <f>IF(N1222="snížená",J1222,0)</f>
        <v>0</v>
      </c>
      <c r="BG1222" s="228">
        <f>IF(N1222="zákl. přenesená",J1222,0)</f>
        <v>0</v>
      </c>
      <c r="BH1222" s="228">
        <f>IF(N1222="sníž. přenesená",J1222,0)</f>
        <v>0</v>
      </c>
      <c r="BI1222" s="228">
        <f>IF(N1222="nulová",J1222,0)</f>
        <v>0</v>
      </c>
      <c r="BJ1222" s="17" t="s">
        <v>148</v>
      </c>
      <c r="BK1222" s="228">
        <f>ROUND(I1222*H1222,2)</f>
        <v>0</v>
      </c>
      <c r="BL1222" s="17" t="s">
        <v>266</v>
      </c>
      <c r="BM1222" s="227" t="s">
        <v>1493</v>
      </c>
    </row>
    <row r="1223" s="14" customFormat="1">
      <c r="A1223" s="14"/>
      <c r="B1223" s="240"/>
      <c r="C1223" s="241"/>
      <c r="D1223" s="231" t="s">
        <v>150</v>
      </c>
      <c r="E1223" s="242" t="s">
        <v>1</v>
      </c>
      <c r="F1223" s="243" t="s">
        <v>162</v>
      </c>
      <c r="G1223" s="241"/>
      <c r="H1223" s="244">
        <v>8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0" t="s">
        <v>150</v>
      </c>
      <c r="AU1223" s="250" t="s">
        <v>148</v>
      </c>
      <c r="AV1223" s="14" t="s">
        <v>148</v>
      </c>
      <c r="AW1223" s="14" t="s">
        <v>30</v>
      </c>
      <c r="AX1223" s="14" t="s">
        <v>81</v>
      </c>
      <c r="AY1223" s="250" t="s">
        <v>140</v>
      </c>
    </row>
    <row r="1224" s="2" customFormat="1" ht="24.15" customHeight="1">
      <c r="A1224" s="38"/>
      <c r="B1224" s="39"/>
      <c r="C1224" s="251" t="s">
        <v>1494</v>
      </c>
      <c r="D1224" s="251" t="s">
        <v>159</v>
      </c>
      <c r="E1224" s="252" t="s">
        <v>1495</v>
      </c>
      <c r="F1224" s="253" t="s">
        <v>1496</v>
      </c>
      <c r="G1224" s="254" t="s">
        <v>173</v>
      </c>
      <c r="H1224" s="255">
        <v>8</v>
      </c>
      <c r="I1224" s="256"/>
      <c r="J1224" s="257">
        <f>ROUND(I1224*H1224,2)</f>
        <v>0</v>
      </c>
      <c r="K1224" s="258"/>
      <c r="L1224" s="259"/>
      <c r="M1224" s="260" t="s">
        <v>1</v>
      </c>
      <c r="N1224" s="261" t="s">
        <v>39</v>
      </c>
      <c r="O1224" s="91"/>
      <c r="P1224" s="225">
        <f>O1224*H1224</f>
        <v>0</v>
      </c>
      <c r="Q1224" s="225">
        <v>4.0000000000000003E-05</v>
      </c>
      <c r="R1224" s="225">
        <f>Q1224*H1224</f>
        <v>0.00032000000000000003</v>
      </c>
      <c r="S1224" s="225">
        <v>0</v>
      </c>
      <c r="T1224" s="226">
        <f>S1224*H1224</f>
        <v>0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227" t="s">
        <v>367</v>
      </c>
      <c r="AT1224" s="227" t="s">
        <v>159</v>
      </c>
      <c r="AU1224" s="227" t="s">
        <v>148</v>
      </c>
      <c r="AY1224" s="17" t="s">
        <v>140</v>
      </c>
      <c r="BE1224" s="228">
        <f>IF(N1224="základní",J1224,0)</f>
        <v>0</v>
      </c>
      <c r="BF1224" s="228">
        <f>IF(N1224="snížená",J1224,0)</f>
        <v>0</v>
      </c>
      <c r="BG1224" s="228">
        <f>IF(N1224="zákl. přenesená",J1224,0)</f>
        <v>0</v>
      </c>
      <c r="BH1224" s="228">
        <f>IF(N1224="sníž. přenesená",J1224,0)</f>
        <v>0</v>
      </c>
      <c r="BI1224" s="228">
        <f>IF(N1224="nulová",J1224,0)</f>
        <v>0</v>
      </c>
      <c r="BJ1224" s="17" t="s">
        <v>148</v>
      </c>
      <c r="BK1224" s="228">
        <f>ROUND(I1224*H1224,2)</f>
        <v>0</v>
      </c>
      <c r="BL1224" s="17" t="s">
        <v>266</v>
      </c>
      <c r="BM1224" s="227" t="s">
        <v>1497</v>
      </c>
    </row>
    <row r="1225" s="2" customFormat="1" ht="24.15" customHeight="1">
      <c r="A1225" s="38"/>
      <c r="B1225" s="39"/>
      <c r="C1225" s="215" t="s">
        <v>1498</v>
      </c>
      <c r="D1225" s="215" t="s">
        <v>143</v>
      </c>
      <c r="E1225" s="216" t="s">
        <v>1491</v>
      </c>
      <c r="F1225" s="217" t="s">
        <v>1492</v>
      </c>
      <c r="G1225" s="218" t="s">
        <v>173</v>
      </c>
      <c r="H1225" s="219">
        <v>1</v>
      </c>
      <c r="I1225" s="220"/>
      <c r="J1225" s="221">
        <f>ROUND(I1225*H1225,2)</f>
        <v>0</v>
      </c>
      <c r="K1225" s="222"/>
      <c r="L1225" s="44"/>
      <c r="M1225" s="223" t="s">
        <v>1</v>
      </c>
      <c r="N1225" s="224" t="s">
        <v>39</v>
      </c>
      <c r="O1225" s="91"/>
      <c r="P1225" s="225">
        <f>O1225*H1225</f>
        <v>0</v>
      </c>
      <c r="Q1225" s="225">
        <v>0</v>
      </c>
      <c r="R1225" s="225">
        <f>Q1225*H1225</f>
        <v>0</v>
      </c>
      <c r="S1225" s="225">
        <v>0</v>
      </c>
      <c r="T1225" s="226">
        <f>S1225*H1225</f>
        <v>0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227" t="s">
        <v>266</v>
      </c>
      <c r="AT1225" s="227" t="s">
        <v>143</v>
      </c>
      <c r="AU1225" s="227" t="s">
        <v>148</v>
      </c>
      <c r="AY1225" s="17" t="s">
        <v>140</v>
      </c>
      <c r="BE1225" s="228">
        <f>IF(N1225="základní",J1225,0)</f>
        <v>0</v>
      </c>
      <c r="BF1225" s="228">
        <f>IF(N1225="snížená",J1225,0)</f>
        <v>0</v>
      </c>
      <c r="BG1225" s="228">
        <f>IF(N1225="zákl. přenesená",J1225,0)</f>
        <v>0</v>
      </c>
      <c r="BH1225" s="228">
        <f>IF(N1225="sníž. přenesená",J1225,0)</f>
        <v>0</v>
      </c>
      <c r="BI1225" s="228">
        <f>IF(N1225="nulová",J1225,0)</f>
        <v>0</v>
      </c>
      <c r="BJ1225" s="17" t="s">
        <v>148</v>
      </c>
      <c r="BK1225" s="228">
        <f>ROUND(I1225*H1225,2)</f>
        <v>0</v>
      </c>
      <c r="BL1225" s="17" t="s">
        <v>266</v>
      </c>
      <c r="BM1225" s="227" t="s">
        <v>1499</v>
      </c>
    </row>
    <row r="1226" s="2" customFormat="1" ht="24.15" customHeight="1">
      <c r="A1226" s="38"/>
      <c r="B1226" s="39"/>
      <c r="C1226" s="251" t="s">
        <v>1500</v>
      </c>
      <c r="D1226" s="251" t="s">
        <v>159</v>
      </c>
      <c r="E1226" s="252" t="s">
        <v>1501</v>
      </c>
      <c r="F1226" s="253" t="s">
        <v>1502</v>
      </c>
      <c r="G1226" s="254" t="s">
        <v>173</v>
      </c>
      <c r="H1226" s="255">
        <v>1</v>
      </c>
      <c r="I1226" s="256"/>
      <c r="J1226" s="257">
        <f>ROUND(I1226*H1226,2)</f>
        <v>0</v>
      </c>
      <c r="K1226" s="258"/>
      <c r="L1226" s="259"/>
      <c r="M1226" s="260" t="s">
        <v>1</v>
      </c>
      <c r="N1226" s="261" t="s">
        <v>39</v>
      </c>
      <c r="O1226" s="91"/>
      <c r="P1226" s="225">
        <f>O1226*H1226</f>
        <v>0</v>
      </c>
      <c r="Q1226" s="225">
        <v>0.00216</v>
      </c>
      <c r="R1226" s="225">
        <f>Q1226*H1226</f>
        <v>0.00216</v>
      </c>
      <c r="S1226" s="225">
        <v>0</v>
      </c>
      <c r="T1226" s="226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7" t="s">
        <v>367</v>
      </c>
      <c r="AT1226" s="227" t="s">
        <v>159</v>
      </c>
      <c r="AU1226" s="227" t="s">
        <v>148</v>
      </c>
      <c r="AY1226" s="17" t="s">
        <v>140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17" t="s">
        <v>148</v>
      </c>
      <c r="BK1226" s="228">
        <f>ROUND(I1226*H1226,2)</f>
        <v>0</v>
      </c>
      <c r="BL1226" s="17" t="s">
        <v>266</v>
      </c>
      <c r="BM1226" s="227" t="s">
        <v>1503</v>
      </c>
    </row>
    <row r="1227" s="2" customFormat="1" ht="21.75" customHeight="1">
      <c r="A1227" s="38"/>
      <c r="B1227" s="39"/>
      <c r="C1227" s="215" t="s">
        <v>1504</v>
      </c>
      <c r="D1227" s="215" t="s">
        <v>143</v>
      </c>
      <c r="E1227" s="216" t="s">
        <v>1505</v>
      </c>
      <c r="F1227" s="217" t="s">
        <v>1506</v>
      </c>
      <c r="G1227" s="218" t="s">
        <v>197</v>
      </c>
      <c r="H1227" s="219">
        <v>35</v>
      </c>
      <c r="I1227" s="220"/>
      <c r="J1227" s="221">
        <f>ROUND(I1227*H1227,2)</f>
        <v>0</v>
      </c>
      <c r="K1227" s="222"/>
      <c r="L1227" s="44"/>
      <c r="M1227" s="223" t="s">
        <v>1</v>
      </c>
      <c r="N1227" s="224" t="s">
        <v>39</v>
      </c>
      <c r="O1227" s="91"/>
      <c r="P1227" s="225">
        <f>O1227*H1227</f>
        <v>0</v>
      </c>
      <c r="Q1227" s="225">
        <v>0</v>
      </c>
      <c r="R1227" s="225">
        <f>Q1227*H1227</f>
        <v>0</v>
      </c>
      <c r="S1227" s="225">
        <v>0</v>
      </c>
      <c r="T1227" s="226">
        <f>S1227*H1227</f>
        <v>0</v>
      </c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R1227" s="227" t="s">
        <v>266</v>
      </c>
      <c r="AT1227" s="227" t="s">
        <v>143</v>
      </c>
      <c r="AU1227" s="227" t="s">
        <v>148</v>
      </c>
      <c r="AY1227" s="17" t="s">
        <v>140</v>
      </c>
      <c r="BE1227" s="228">
        <f>IF(N1227="základní",J1227,0)</f>
        <v>0</v>
      </c>
      <c r="BF1227" s="228">
        <f>IF(N1227="snížená",J1227,0)</f>
        <v>0</v>
      </c>
      <c r="BG1227" s="228">
        <f>IF(N1227="zákl. přenesená",J1227,0)</f>
        <v>0</v>
      </c>
      <c r="BH1227" s="228">
        <f>IF(N1227="sníž. přenesená",J1227,0)</f>
        <v>0</v>
      </c>
      <c r="BI1227" s="228">
        <f>IF(N1227="nulová",J1227,0)</f>
        <v>0</v>
      </c>
      <c r="BJ1227" s="17" t="s">
        <v>148</v>
      </c>
      <c r="BK1227" s="228">
        <f>ROUND(I1227*H1227,2)</f>
        <v>0</v>
      </c>
      <c r="BL1227" s="17" t="s">
        <v>266</v>
      </c>
      <c r="BM1227" s="227" t="s">
        <v>1507</v>
      </c>
    </row>
    <row r="1228" s="14" customFormat="1">
      <c r="A1228" s="14"/>
      <c r="B1228" s="240"/>
      <c r="C1228" s="241"/>
      <c r="D1228" s="231" t="s">
        <v>150</v>
      </c>
      <c r="E1228" s="242" t="s">
        <v>1</v>
      </c>
      <c r="F1228" s="243" t="s">
        <v>381</v>
      </c>
      <c r="G1228" s="241"/>
      <c r="H1228" s="244">
        <v>35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150</v>
      </c>
      <c r="AU1228" s="250" t="s">
        <v>148</v>
      </c>
      <c r="AV1228" s="14" t="s">
        <v>148</v>
      </c>
      <c r="AW1228" s="14" t="s">
        <v>30</v>
      </c>
      <c r="AX1228" s="14" t="s">
        <v>81</v>
      </c>
      <c r="AY1228" s="250" t="s">
        <v>140</v>
      </c>
    </row>
    <row r="1229" s="2" customFormat="1" ht="24.15" customHeight="1">
      <c r="A1229" s="38"/>
      <c r="B1229" s="39"/>
      <c r="C1229" s="251" t="s">
        <v>1508</v>
      </c>
      <c r="D1229" s="251" t="s">
        <v>159</v>
      </c>
      <c r="E1229" s="252" t="s">
        <v>1509</v>
      </c>
      <c r="F1229" s="253" t="s">
        <v>1510</v>
      </c>
      <c r="G1229" s="254" t="s">
        <v>197</v>
      </c>
      <c r="H1229" s="255">
        <v>38.5</v>
      </c>
      <c r="I1229" s="256"/>
      <c r="J1229" s="257">
        <f>ROUND(I1229*H1229,2)</f>
        <v>0</v>
      </c>
      <c r="K1229" s="258"/>
      <c r="L1229" s="259"/>
      <c r="M1229" s="260" t="s">
        <v>1</v>
      </c>
      <c r="N1229" s="261" t="s">
        <v>39</v>
      </c>
      <c r="O1229" s="91"/>
      <c r="P1229" s="225">
        <f>O1229*H1229</f>
        <v>0</v>
      </c>
      <c r="Q1229" s="225">
        <v>4.0000000000000003E-05</v>
      </c>
      <c r="R1229" s="225">
        <f>Q1229*H1229</f>
        <v>0.0015400000000000001</v>
      </c>
      <c r="S1229" s="225">
        <v>0</v>
      </c>
      <c r="T1229" s="226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27" t="s">
        <v>367</v>
      </c>
      <c r="AT1229" s="227" t="s">
        <v>159</v>
      </c>
      <c r="AU1229" s="227" t="s">
        <v>148</v>
      </c>
      <c r="AY1229" s="17" t="s">
        <v>140</v>
      </c>
      <c r="BE1229" s="228">
        <f>IF(N1229="základní",J1229,0)</f>
        <v>0</v>
      </c>
      <c r="BF1229" s="228">
        <f>IF(N1229="snížená",J1229,0)</f>
        <v>0</v>
      </c>
      <c r="BG1229" s="228">
        <f>IF(N1229="zákl. přenesená",J1229,0)</f>
        <v>0</v>
      </c>
      <c r="BH1229" s="228">
        <f>IF(N1229="sníž. přenesená",J1229,0)</f>
        <v>0</v>
      </c>
      <c r="BI1229" s="228">
        <f>IF(N1229="nulová",J1229,0)</f>
        <v>0</v>
      </c>
      <c r="BJ1229" s="17" t="s">
        <v>148</v>
      </c>
      <c r="BK1229" s="228">
        <f>ROUND(I1229*H1229,2)</f>
        <v>0</v>
      </c>
      <c r="BL1229" s="17" t="s">
        <v>266</v>
      </c>
      <c r="BM1229" s="227" t="s">
        <v>1511</v>
      </c>
    </row>
    <row r="1230" s="14" customFormat="1">
      <c r="A1230" s="14"/>
      <c r="B1230" s="240"/>
      <c r="C1230" s="241"/>
      <c r="D1230" s="231" t="s">
        <v>150</v>
      </c>
      <c r="E1230" s="242" t="s">
        <v>1</v>
      </c>
      <c r="F1230" s="243" t="s">
        <v>1512</v>
      </c>
      <c r="G1230" s="241"/>
      <c r="H1230" s="244">
        <v>38.5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150</v>
      </c>
      <c r="AU1230" s="250" t="s">
        <v>148</v>
      </c>
      <c r="AV1230" s="14" t="s">
        <v>148</v>
      </c>
      <c r="AW1230" s="14" t="s">
        <v>30</v>
      </c>
      <c r="AX1230" s="14" t="s">
        <v>81</v>
      </c>
      <c r="AY1230" s="250" t="s">
        <v>140</v>
      </c>
    </row>
    <row r="1231" s="2" customFormat="1" ht="24.15" customHeight="1">
      <c r="A1231" s="38"/>
      <c r="B1231" s="39"/>
      <c r="C1231" s="215" t="s">
        <v>1513</v>
      </c>
      <c r="D1231" s="215" t="s">
        <v>143</v>
      </c>
      <c r="E1231" s="216" t="s">
        <v>1514</v>
      </c>
      <c r="F1231" s="217" t="s">
        <v>1515</v>
      </c>
      <c r="G1231" s="218" t="s">
        <v>197</v>
      </c>
      <c r="H1231" s="219">
        <v>35</v>
      </c>
      <c r="I1231" s="220"/>
      <c r="J1231" s="221">
        <f>ROUND(I1231*H1231,2)</f>
        <v>0</v>
      </c>
      <c r="K1231" s="222"/>
      <c r="L1231" s="44"/>
      <c r="M1231" s="223" t="s">
        <v>1</v>
      </c>
      <c r="N1231" s="224" t="s">
        <v>39</v>
      </c>
      <c r="O1231" s="91"/>
      <c r="P1231" s="225">
        <f>O1231*H1231</f>
        <v>0</v>
      </c>
      <c r="Q1231" s="225">
        <v>0</v>
      </c>
      <c r="R1231" s="225">
        <f>Q1231*H1231</f>
        <v>0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266</v>
      </c>
      <c r="AT1231" s="227" t="s">
        <v>143</v>
      </c>
      <c r="AU1231" s="227" t="s">
        <v>148</v>
      </c>
      <c r="AY1231" s="17" t="s">
        <v>140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148</v>
      </c>
      <c r="BK1231" s="228">
        <f>ROUND(I1231*H1231,2)</f>
        <v>0</v>
      </c>
      <c r="BL1231" s="17" t="s">
        <v>266</v>
      </c>
      <c r="BM1231" s="227" t="s">
        <v>1516</v>
      </c>
    </row>
    <row r="1232" s="14" customFormat="1">
      <c r="A1232" s="14"/>
      <c r="B1232" s="240"/>
      <c r="C1232" s="241"/>
      <c r="D1232" s="231" t="s">
        <v>150</v>
      </c>
      <c r="E1232" s="242" t="s">
        <v>1</v>
      </c>
      <c r="F1232" s="243" t="s">
        <v>381</v>
      </c>
      <c r="G1232" s="241"/>
      <c r="H1232" s="244">
        <v>35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150</v>
      </c>
      <c r="AU1232" s="250" t="s">
        <v>148</v>
      </c>
      <c r="AV1232" s="14" t="s">
        <v>148</v>
      </c>
      <c r="AW1232" s="14" t="s">
        <v>30</v>
      </c>
      <c r="AX1232" s="14" t="s">
        <v>81</v>
      </c>
      <c r="AY1232" s="250" t="s">
        <v>140</v>
      </c>
    </row>
    <row r="1233" s="2" customFormat="1" ht="24.15" customHeight="1">
      <c r="A1233" s="38"/>
      <c r="B1233" s="39"/>
      <c r="C1233" s="251" t="s">
        <v>1517</v>
      </c>
      <c r="D1233" s="251" t="s">
        <v>159</v>
      </c>
      <c r="E1233" s="252" t="s">
        <v>1518</v>
      </c>
      <c r="F1233" s="253" t="s">
        <v>1519</v>
      </c>
      <c r="G1233" s="254" t="s">
        <v>197</v>
      </c>
      <c r="H1233" s="255">
        <v>42</v>
      </c>
      <c r="I1233" s="256"/>
      <c r="J1233" s="257">
        <f>ROUND(I1233*H1233,2)</f>
        <v>0</v>
      </c>
      <c r="K1233" s="258"/>
      <c r="L1233" s="259"/>
      <c r="M1233" s="260" t="s">
        <v>1</v>
      </c>
      <c r="N1233" s="261" t="s">
        <v>39</v>
      </c>
      <c r="O1233" s="91"/>
      <c r="P1233" s="225">
        <f>O1233*H1233</f>
        <v>0</v>
      </c>
      <c r="Q1233" s="225">
        <v>6.0000000000000002E-05</v>
      </c>
      <c r="R1233" s="225">
        <f>Q1233*H1233</f>
        <v>0.0025200000000000001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367</v>
      </c>
      <c r="AT1233" s="227" t="s">
        <v>159</v>
      </c>
      <c r="AU1233" s="227" t="s">
        <v>148</v>
      </c>
      <c r="AY1233" s="17" t="s">
        <v>140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148</v>
      </c>
      <c r="BK1233" s="228">
        <f>ROUND(I1233*H1233,2)</f>
        <v>0</v>
      </c>
      <c r="BL1233" s="17" t="s">
        <v>266</v>
      </c>
      <c r="BM1233" s="227" t="s">
        <v>1520</v>
      </c>
    </row>
    <row r="1234" s="14" customFormat="1">
      <c r="A1234" s="14"/>
      <c r="B1234" s="240"/>
      <c r="C1234" s="241"/>
      <c r="D1234" s="231" t="s">
        <v>150</v>
      </c>
      <c r="E1234" s="241"/>
      <c r="F1234" s="243" t="s">
        <v>1521</v>
      </c>
      <c r="G1234" s="241"/>
      <c r="H1234" s="244">
        <v>42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150</v>
      </c>
      <c r="AU1234" s="250" t="s">
        <v>148</v>
      </c>
      <c r="AV1234" s="14" t="s">
        <v>148</v>
      </c>
      <c r="AW1234" s="14" t="s">
        <v>4</v>
      </c>
      <c r="AX1234" s="14" t="s">
        <v>81</v>
      </c>
      <c r="AY1234" s="250" t="s">
        <v>140</v>
      </c>
    </row>
    <row r="1235" s="2" customFormat="1" ht="21.75" customHeight="1">
      <c r="A1235" s="38"/>
      <c r="B1235" s="39"/>
      <c r="C1235" s="215" t="s">
        <v>1522</v>
      </c>
      <c r="D1235" s="215" t="s">
        <v>143</v>
      </c>
      <c r="E1235" s="216" t="s">
        <v>1523</v>
      </c>
      <c r="F1235" s="217" t="s">
        <v>1524</v>
      </c>
      <c r="G1235" s="218" t="s">
        <v>173</v>
      </c>
      <c r="H1235" s="219">
        <v>1</v>
      </c>
      <c r="I1235" s="220"/>
      <c r="J1235" s="221">
        <f>ROUND(I1235*H1235,2)</f>
        <v>0</v>
      </c>
      <c r="K1235" s="222"/>
      <c r="L1235" s="44"/>
      <c r="M1235" s="223" t="s">
        <v>1</v>
      </c>
      <c r="N1235" s="224" t="s">
        <v>39</v>
      </c>
      <c r="O1235" s="91"/>
      <c r="P1235" s="225">
        <f>O1235*H1235</f>
        <v>0</v>
      </c>
      <c r="Q1235" s="225">
        <v>0</v>
      </c>
      <c r="R1235" s="225">
        <f>Q1235*H1235</f>
        <v>0</v>
      </c>
      <c r="S1235" s="225">
        <v>0</v>
      </c>
      <c r="T1235" s="226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27" t="s">
        <v>266</v>
      </c>
      <c r="AT1235" s="227" t="s">
        <v>143</v>
      </c>
      <c r="AU1235" s="227" t="s">
        <v>148</v>
      </c>
      <c r="AY1235" s="17" t="s">
        <v>140</v>
      </c>
      <c r="BE1235" s="228">
        <f>IF(N1235="základní",J1235,0)</f>
        <v>0</v>
      </c>
      <c r="BF1235" s="228">
        <f>IF(N1235="snížená",J1235,0)</f>
        <v>0</v>
      </c>
      <c r="BG1235" s="228">
        <f>IF(N1235="zákl. přenesená",J1235,0)</f>
        <v>0</v>
      </c>
      <c r="BH1235" s="228">
        <f>IF(N1235="sníž. přenesená",J1235,0)</f>
        <v>0</v>
      </c>
      <c r="BI1235" s="228">
        <f>IF(N1235="nulová",J1235,0)</f>
        <v>0</v>
      </c>
      <c r="BJ1235" s="17" t="s">
        <v>148</v>
      </c>
      <c r="BK1235" s="228">
        <f>ROUND(I1235*H1235,2)</f>
        <v>0</v>
      </c>
      <c r="BL1235" s="17" t="s">
        <v>266</v>
      </c>
      <c r="BM1235" s="227" t="s">
        <v>1525</v>
      </c>
    </row>
    <row r="1236" s="2" customFormat="1" ht="21.75" customHeight="1">
      <c r="A1236" s="38"/>
      <c r="B1236" s="39"/>
      <c r="C1236" s="215" t="s">
        <v>1526</v>
      </c>
      <c r="D1236" s="215" t="s">
        <v>143</v>
      </c>
      <c r="E1236" s="216" t="s">
        <v>1527</v>
      </c>
      <c r="F1236" s="217" t="s">
        <v>1528</v>
      </c>
      <c r="G1236" s="218" t="s">
        <v>173</v>
      </c>
      <c r="H1236" s="219">
        <v>1</v>
      </c>
      <c r="I1236" s="220"/>
      <c r="J1236" s="221">
        <f>ROUND(I1236*H1236,2)</f>
        <v>0</v>
      </c>
      <c r="K1236" s="222"/>
      <c r="L1236" s="44"/>
      <c r="M1236" s="223" t="s">
        <v>1</v>
      </c>
      <c r="N1236" s="224" t="s">
        <v>39</v>
      </c>
      <c r="O1236" s="91"/>
      <c r="P1236" s="225">
        <f>O1236*H1236</f>
        <v>0</v>
      </c>
      <c r="Q1236" s="225">
        <v>0</v>
      </c>
      <c r="R1236" s="225">
        <f>Q1236*H1236</f>
        <v>0</v>
      </c>
      <c r="S1236" s="225">
        <v>0.00029999999999999997</v>
      </c>
      <c r="T1236" s="226">
        <f>S1236*H1236</f>
        <v>0.00029999999999999997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27" t="s">
        <v>266</v>
      </c>
      <c r="AT1236" s="227" t="s">
        <v>143</v>
      </c>
      <c r="AU1236" s="227" t="s">
        <v>148</v>
      </c>
      <c r="AY1236" s="17" t="s">
        <v>140</v>
      </c>
      <c r="BE1236" s="228">
        <f>IF(N1236="základní",J1236,0)</f>
        <v>0</v>
      </c>
      <c r="BF1236" s="228">
        <f>IF(N1236="snížená",J1236,0)</f>
        <v>0</v>
      </c>
      <c r="BG1236" s="228">
        <f>IF(N1236="zákl. přenesená",J1236,0)</f>
        <v>0</v>
      </c>
      <c r="BH1236" s="228">
        <f>IF(N1236="sníž. přenesená",J1236,0)</f>
        <v>0</v>
      </c>
      <c r="BI1236" s="228">
        <f>IF(N1236="nulová",J1236,0)</f>
        <v>0</v>
      </c>
      <c r="BJ1236" s="17" t="s">
        <v>148</v>
      </c>
      <c r="BK1236" s="228">
        <f>ROUND(I1236*H1236,2)</f>
        <v>0</v>
      </c>
      <c r="BL1236" s="17" t="s">
        <v>266</v>
      </c>
      <c r="BM1236" s="227" t="s">
        <v>1529</v>
      </c>
    </row>
    <row r="1237" s="2" customFormat="1" ht="16.5" customHeight="1">
      <c r="A1237" s="38"/>
      <c r="B1237" s="39"/>
      <c r="C1237" s="251" t="s">
        <v>1530</v>
      </c>
      <c r="D1237" s="251" t="s">
        <v>159</v>
      </c>
      <c r="E1237" s="252" t="s">
        <v>1531</v>
      </c>
      <c r="F1237" s="253" t="s">
        <v>1532</v>
      </c>
      <c r="G1237" s="254" t="s">
        <v>173</v>
      </c>
      <c r="H1237" s="255">
        <v>1</v>
      </c>
      <c r="I1237" s="256"/>
      <c r="J1237" s="257">
        <f>ROUND(I1237*H1237,2)</f>
        <v>0</v>
      </c>
      <c r="K1237" s="258"/>
      <c r="L1237" s="259"/>
      <c r="M1237" s="260" t="s">
        <v>1</v>
      </c>
      <c r="N1237" s="261" t="s">
        <v>39</v>
      </c>
      <c r="O1237" s="91"/>
      <c r="P1237" s="225">
        <f>O1237*H1237</f>
        <v>0</v>
      </c>
      <c r="Q1237" s="225">
        <v>0.00044999999999999999</v>
      </c>
      <c r="R1237" s="225">
        <f>Q1237*H1237</f>
        <v>0.00044999999999999999</v>
      </c>
      <c r="S1237" s="225">
        <v>0</v>
      </c>
      <c r="T1237" s="226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367</v>
      </c>
      <c r="AT1237" s="227" t="s">
        <v>159</v>
      </c>
      <c r="AU1237" s="227" t="s">
        <v>148</v>
      </c>
      <c r="AY1237" s="17" t="s">
        <v>140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148</v>
      </c>
      <c r="BK1237" s="228">
        <f>ROUND(I1237*H1237,2)</f>
        <v>0</v>
      </c>
      <c r="BL1237" s="17" t="s">
        <v>266</v>
      </c>
      <c r="BM1237" s="227" t="s">
        <v>1533</v>
      </c>
    </row>
    <row r="1238" s="2" customFormat="1" ht="16.5" customHeight="1">
      <c r="A1238" s="38"/>
      <c r="B1238" s="39"/>
      <c r="C1238" s="215" t="s">
        <v>416</v>
      </c>
      <c r="D1238" s="215" t="s">
        <v>143</v>
      </c>
      <c r="E1238" s="216" t="s">
        <v>1534</v>
      </c>
      <c r="F1238" s="217" t="s">
        <v>1535</v>
      </c>
      <c r="G1238" s="218" t="s">
        <v>173</v>
      </c>
      <c r="H1238" s="219">
        <v>4</v>
      </c>
      <c r="I1238" s="220"/>
      <c r="J1238" s="221">
        <f>ROUND(I1238*H1238,2)</f>
        <v>0</v>
      </c>
      <c r="K1238" s="222"/>
      <c r="L1238" s="44"/>
      <c r="M1238" s="223" t="s">
        <v>1</v>
      </c>
      <c r="N1238" s="224" t="s">
        <v>39</v>
      </c>
      <c r="O1238" s="91"/>
      <c r="P1238" s="225">
        <f>O1238*H1238</f>
        <v>0</v>
      </c>
      <c r="Q1238" s="225">
        <v>0</v>
      </c>
      <c r="R1238" s="225">
        <f>Q1238*H1238</f>
        <v>0</v>
      </c>
      <c r="S1238" s="225">
        <v>0</v>
      </c>
      <c r="T1238" s="226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27" t="s">
        <v>550</v>
      </c>
      <c r="AT1238" s="227" t="s">
        <v>143</v>
      </c>
      <c r="AU1238" s="227" t="s">
        <v>148</v>
      </c>
      <c r="AY1238" s="17" t="s">
        <v>140</v>
      </c>
      <c r="BE1238" s="228">
        <f>IF(N1238="základní",J1238,0)</f>
        <v>0</v>
      </c>
      <c r="BF1238" s="228">
        <f>IF(N1238="snížená",J1238,0)</f>
        <v>0</v>
      </c>
      <c r="BG1238" s="228">
        <f>IF(N1238="zákl. přenesená",J1238,0)</f>
        <v>0</v>
      </c>
      <c r="BH1238" s="228">
        <f>IF(N1238="sníž. přenesená",J1238,0)</f>
        <v>0</v>
      </c>
      <c r="BI1238" s="228">
        <f>IF(N1238="nulová",J1238,0)</f>
        <v>0</v>
      </c>
      <c r="BJ1238" s="17" t="s">
        <v>148</v>
      </c>
      <c r="BK1238" s="228">
        <f>ROUND(I1238*H1238,2)</f>
        <v>0</v>
      </c>
      <c r="BL1238" s="17" t="s">
        <v>550</v>
      </c>
      <c r="BM1238" s="227" t="s">
        <v>1536</v>
      </c>
    </row>
    <row r="1239" s="14" customFormat="1">
      <c r="A1239" s="14"/>
      <c r="B1239" s="240"/>
      <c r="C1239" s="241"/>
      <c r="D1239" s="231" t="s">
        <v>150</v>
      </c>
      <c r="E1239" s="242" t="s">
        <v>1</v>
      </c>
      <c r="F1239" s="243" t="s">
        <v>147</v>
      </c>
      <c r="G1239" s="241"/>
      <c r="H1239" s="244">
        <v>4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150</v>
      </c>
      <c r="AU1239" s="250" t="s">
        <v>148</v>
      </c>
      <c r="AV1239" s="14" t="s">
        <v>148</v>
      </c>
      <c r="AW1239" s="14" t="s">
        <v>30</v>
      </c>
      <c r="AX1239" s="14" t="s">
        <v>81</v>
      </c>
      <c r="AY1239" s="250" t="s">
        <v>140</v>
      </c>
    </row>
    <row r="1240" s="2" customFormat="1" ht="24.15" customHeight="1">
      <c r="A1240" s="38"/>
      <c r="B1240" s="39"/>
      <c r="C1240" s="251" t="s">
        <v>1537</v>
      </c>
      <c r="D1240" s="251" t="s">
        <v>159</v>
      </c>
      <c r="E1240" s="252" t="s">
        <v>1538</v>
      </c>
      <c r="F1240" s="253" t="s">
        <v>1539</v>
      </c>
      <c r="G1240" s="254" t="s">
        <v>173</v>
      </c>
      <c r="H1240" s="255">
        <v>4</v>
      </c>
      <c r="I1240" s="256"/>
      <c r="J1240" s="257">
        <f>ROUND(I1240*H1240,2)</f>
        <v>0</v>
      </c>
      <c r="K1240" s="258"/>
      <c r="L1240" s="259"/>
      <c r="M1240" s="260" t="s">
        <v>1</v>
      </c>
      <c r="N1240" s="261" t="s">
        <v>39</v>
      </c>
      <c r="O1240" s="91"/>
      <c r="P1240" s="225">
        <f>O1240*H1240</f>
        <v>0</v>
      </c>
      <c r="Q1240" s="225">
        <v>0.00010000000000000001</v>
      </c>
      <c r="R1240" s="225">
        <f>Q1240*H1240</f>
        <v>0.00040000000000000002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853</v>
      </c>
      <c r="AT1240" s="227" t="s">
        <v>159</v>
      </c>
      <c r="AU1240" s="227" t="s">
        <v>148</v>
      </c>
      <c r="AY1240" s="17" t="s">
        <v>140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148</v>
      </c>
      <c r="BK1240" s="228">
        <f>ROUND(I1240*H1240,2)</f>
        <v>0</v>
      </c>
      <c r="BL1240" s="17" t="s">
        <v>853</v>
      </c>
      <c r="BM1240" s="227" t="s">
        <v>1540</v>
      </c>
    </row>
    <row r="1241" s="2" customFormat="1" ht="21.75" customHeight="1">
      <c r="A1241" s="38"/>
      <c r="B1241" s="39"/>
      <c r="C1241" s="251" t="s">
        <v>1541</v>
      </c>
      <c r="D1241" s="251" t="s">
        <v>159</v>
      </c>
      <c r="E1241" s="252" t="s">
        <v>1542</v>
      </c>
      <c r="F1241" s="253" t="s">
        <v>1543</v>
      </c>
      <c r="G1241" s="254" t="s">
        <v>173</v>
      </c>
      <c r="H1241" s="255">
        <v>4</v>
      </c>
      <c r="I1241" s="256"/>
      <c r="J1241" s="257">
        <f>ROUND(I1241*H1241,2)</f>
        <v>0</v>
      </c>
      <c r="K1241" s="258"/>
      <c r="L1241" s="259"/>
      <c r="M1241" s="260" t="s">
        <v>1</v>
      </c>
      <c r="N1241" s="261" t="s">
        <v>39</v>
      </c>
      <c r="O1241" s="91"/>
      <c r="P1241" s="225">
        <f>O1241*H1241</f>
        <v>0</v>
      </c>
      <c r="Q1241" s="225">
        <v>0.00010000000000000001</v>
      </c>
      <c r="R1241" s="225">
        <f>Q1241*H1241</f>
        <v>0.00040000000000000002</v>
      </c>
      <c r="S1241" s="225">
        <v>0</v>
      </c>
      <c r="T1241" s="226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27" t="s">
        <v>853</v>
      </c>
      <c r="AT1241" s="227" t="s">
        <v>159</v>
      </c>
      <c r="AU1241" s="227" t="s">
        <v>148</v>
      </c>
      <c r="AY1241" s="17" t="s">
        <v>140</v>
      </c>
      <c r="BE1241" s="228">
        <f>IF(N1241="základní",J1241,0)</f>
        <v>0</v>
      </c>
      <c r="BF1241" s="228">
        <f>IF(N1241="snížená",J1241,0)</f>
        <v>0</v>
      </c>
      <c r="BG1241" s="228">
        <f>IF(N1241="zákl. přenesená",J1241,0)</f>
        <v>0</v>
      </c>
      <c r="BH1241" s="228">
        <f>IF(N1241="sníž. přenesená",J1241,0)</f>
        <v>0</v>
      </c>
      <c r="BI1241" s="228">
        <f>IF(N1241="nulová",J1241,0)</f>
        <v>0</v>
      </c>
      <c r="BJ1241" s="17" t="s">
        <v>148</v>
      </c>
      <c r="BK1241" s="228">
        <f>ROUND(I1241*H1241,2)</f>
        <v>0</v>
      </c>
      <c r="BL1241" s="17" t="s">
        <v>853</v>
      </c>
      <c r="BM1241" s="227" t="s">
        <v>1544</v>
      </c>
    </row>
    <row r="1242" s="2" customFormat="1" ht="16.5" customHeight="1">
      <c r="A1242" s="38"/>
      <c r="B1242" s="39"/>
      <c r="C1242" s="215" t="s">
        <v>1545</v>
      </c>
      <c r="D1242" s="215" t="s">
        <v>143</v>
      </c>
      <c r="E1242" s="216" t="s">
        <v>1546</v>
      </c>
      <c r="F1242" s="217" t="s">
        <v>1547</v>
      </c>
      <c r="G1242" s="218" t="s">
        <v>173</v>
      </c>
      <c r="H1242" s="219">
        <v>4</v>
      </c>
      <c r="I1242" s="220"/>
      <c r="J1242" s="221">
        <f>ROUND(I1242*H1242,2)</f>
        <v>0</v>
      </c>
      <c r="K1242" s="222"/>
      <c r="L1242" s="44"/>
      <c r="M1242" s="223" t="s">
        <v>1</v>
      </c>
      <c r="N1242" s="224" t="s">
        <v>39</v>
      </c>
      <c r="O1242" s="91"/>
      <c r="P1242" s="225">
        <f>O1242*H1242</f>
        <v>0</v>
      </c>
      <c r="Q1242" s="225">
        <v>0</v>
      </c>
      <c r="R1242" s="225">
        <f>Q1242*H1242</f>
        <v>0</v>
      </c>
      <c r="S1242" s="225">
        <v>0</v>
      </c>
      <c r="T1242" s="226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7" t="s">
        <v>266</v>
      </c>
      <c r="AT1242" s="227" t="s">
        <v>143</v>
      </c>
      <c r="AU1242" s="227" t="s">
        <v>148</v>
      </c>
      <c r="AY1242" s="17" t="s">
        <v>140</v>
      </c>
      <c r="BE1242" s="228">
        <f>IF(N1242="základní",J1242,0)</f>
        <v>0</v>
      </c>
      <c r="BF1242" s="228">
        <f>IF(N1242="snížená",J1242,0)</f>
        <v>0</v>
      </c>
      <c r="BG1242" s="228">
        <f>IF(N1242="zákl. přenesená",J1242,0)</f>
        <v>0</v>
      </c>
      <c r="BH1242" s="228">
        <f>IF(N1242="sníž. přenesená",J1242,0)</f>
        <v>0</v>
      </c>
      <c r="BI1242" s="228">
        <f>IF(N1242="nulová",J1242,0)</f>
        <v>0</v>
      </c>
      <c r="BJ1242" s="17" t="s">
        <v>148</v>
      </c>
      <c r="BK1242" s="228">
        <f>ROUND(I1242*H1242,2)</f>
        <v>0</v>
      </c>
      <c r="BL1242" s="17" t="s">
        <v>266</v>
      </c>
      <c r="BM1242" s="227" t="s">
        <v>1548</v>
      </c>
    </row>
    <row r="1243" s="14" customFormat="1">
      <c r="A1243" s="14"/>
      <c r="B1243" s="240"/>
      <c r="C1243" s="241"/>
      <c r="D1243" s="231" t="s">
        <v>150</v>
      </c>
      <c r="E1243" s="242" t="s">
        <v>1</v>
      </c>
      <c r="F1243" s="243" t="s">
        <v>147</v>
      </c>
      <c r="G1243" s="241"/>
      <c r="H1243" s="244">
        <v>4</v>
      </c>
      <c r="I1243" s="245"/>
      <c r="J1243" s="241"/>
      <c r="K1243" s="241"/>
      <c r="L1243" s="246"/>
      <c r="M1243" s="247"/>
      <c r="N1243" s="248"/>
      <c r="O1243" s="248"/>
      <c r="P1243" s="248"/>
      <c r="Q1243" s="248"/>
      <c r="R1243" s="248"/>
      <c r="S1243" s="248"/>
      <c r="T1243" s="24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0" t="s">
        <v>150</v>
      </c>
      <c r="AU1243" s="250" t="s">
        <v>148</v>
      </c>
      <c r="AV1243" s="14" t="s">
        <v>148</v>
      </c>
      <c r="AW1243" s="14" t="s">
        <v>30</v>
      </c>
      <c r="AX1243" s="14" t="s">
        <v>73</v>
      </c>
      <c r="AY1243" s="250" t="s">
        <v>140</v>
      </c>
    </row>
    <row r="1244" s="15" customFormat="1">
      <c r="A1244" s="15"/>
      <c r="B1244" s="262"/>
      <c r="C1244" s="263"/>
      <c r="D1244" s="231" t="s">
        <v>150</v>
      </c>
      <c r="E1244" s="264" t="s">
        <v>1</v>
      </c>
      <c r="F1244" s="265" t="s">
        <v>188</v>
      </c>
      <c r="G1244" s="263"/>
      <c r="H1244" s="266">
        <v>4</v>
      </c>
      <c r="I1244" s="267"/>
      <c r="J1244" s="263"/>
      <c r="K1244" s="263"/>
      <c r="L1244" s="268"/>
      <c r="M1244" s="269"/>
      <c r="N1244" s="270"/>
      <c r="O1244" s="270"/>
      <c r="P1244" s="270"/>
      <c r="Q1244" s="270"/>
      <c r="R1244" s="270"/>
      <c r="S1244" s="270"/>
      <c r="T1244" s="271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72" t="s">
        <v>150</v>
      </c>
      <c r="AU1244" s="272" t="s">
        <v>148</v>
      </c>
      <c r="AV1244" s="15" t="s">
        <v>147</v>
      </c>
      <c r="AW1244" s="15" t="s">
        <v>30</v>
      </c>
      <c r="AX1244" s="15" t="s">
        <v>81</v>
      </c>
      <c r="AY1244" s="272" t="s">
        <v>140</v>
      </c>
    </row>
    <row r="1245" s="2" customFormat="1" ht="24.15" customHeight="1">
      <c r="A1245" s="38"/>
      <c r="B1245" s="39"/>
      <c r="C1245" s="251" t="s">
        <v>1549</v>
      </c>
      <c r="D1245" s="251" t="s">
        <v>159</v>
      </c>
      <c r="E1245" s="252" t="s">
        <v>1550</v>
      </c>
      <c r="F1245" s="253" t="s">
        <v>1551</v>
      </c>
      <c r="G1245" s="254" t="s">
        <v>173</v>
      </c>
      <c r="H1245" s="255">
        <v>4</v>
      </c>
      <c r="I1245" s="256"/>
      <c r="J1245" s="257">
        <f>ROUND(I1245*H1245,2)</f>
        <v>0</v>
      </c>
      <c r="K1245" s="258"/>
      <c r="L1245" s="259"/>
      <c r="M1245" s="260" t="s">
        <v>1</v>
      </c>
      <c r="N1245" s="261" t="s">
        <v>39</v>
      </c>
      <c r="O1245" s="91"/>
      <c r="P1245" s="225">
        <f>O1245*H1245</f>
        <v>0</v>
      </c>
      <c r="Q1245" s="225">
        <v>0.00014999999999999999</v>
      </c>
      <c r="R1245" s="225">
        <f>Q1245*H1245</f>
        <v>0.00059999999999999995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367</v>
      </c>
      <c r="AT1245" s="227" t="s">
        <v>159</v>
      </c>
      <c r="AU1245" s="227" t="s">
        <v>148</v>
      </c>
      <c r="AY1245" s="17" t="s">
        <v>140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148</v>
      </c>
      <c r="BK1245" s="228">
        <f>ROUND(I1245*H1245,2)</f>
        <v>0</v>
      </c>
      <c r="BL1245" s="17" t="s">
        <v>266</v>
      </c>
      <c r="BM1245" s="227" t="s">
        <v>1552</v>
      </c>
    </row>
    <row r="1246" s="14" customFormat="1">
      <c r="A1246" s="14"/>
      <c r="B1246" s="240"/>
      <c r="C1246" s="241"/>
      <c r="D1246" s="231" t="s">
        <v>150</v>
      </c>
      <c r="E1246" s="242" t="s">
        <v>1</v>
      </c>
      <c r="F1246" s="243" t="s">
        <v>147</v>
      </c>
      <c r="G1246" s="241"/>
      <c r="H1246" s="244">
        <v>4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150</v>
      </c>
      <c r="AU1246" s="250" t="s">
        <v>148</v>
      </c>
      <c r="AV1246" s="14" t="s">
        <v>148</v>
      </c>
      <c r="AW1246" s="14" t="s">
        <v>30</v>
      </c>
      <c r="AX1246" s="14" t="s">
        <v>81</v>
      </c>
      <c r="AY1246" s="250" t="s">
        <v>140</v>
      </c>
    </row>
    <row r="1247" s="2" customFormat="1" ht="16.5" customHeight="1">
      <c r="A1247" s="38"/>
      <c r="B1247" s="39"/>
      <c r="C1247" s="251" t="s">
        <v>1553</v>
      </c>
      <c r="D1247" s="251" t="s">
        <v>159</v>
      </c>
      <c r="E1247" s="252" t="s">
        <v>1554</v>
      </c>
      <c r="F1247" s="253" t="s">
        <v>1555</v>
      </c>
      <c r="G1247" s="254" t="s">
        <v>1556</v>
      </c>
      <c r="H1247" s="255">
        <v>3</v>
      </c>
      <c r="I1247" s="256"/>
      <c r="J1247" s="257">
        <f>ROUND(I1247*H1247,2)</f>
        <v>0</v>
      </c>
      <c r="K1247" s="258"/>
      <c r="L1247" s="259"/>
      <c r="M1247" s="260" t="s">
        <v>1</v>
      </c>
      <c r="N1247" s="261" t="s">
        <v>39</v>
      </c>
      <c r="O1247" s="91"/>
      <c r="P1247" s="225">
        <f>O1247*H1247</f>
        <v>0</v>
      </c>
      <c r="Q1247" s="225">
        <v>0</v>
      </c>
      <c r="R1247" s="225">
        <f>Q1247*H1247</f>
        <v>0</v>
      </c>
      <c r="S1247" s="225">
        <v>0</v>
      </c>
      <c r="T1247" s="226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27" t="s">
        <v>367</v>
      </c>
      <c r="AT1247" s="227" t="s">
        <v>159</v>
      </c>
      <c r="AU1247" s="227" t="s">
        <v>148</v>
      </c>
      <c r="AY1247" s="17" t="s">
        <v>140</v>
      </c>
      <c r="BE1247" s="228">
        <f>IF(N1247="základní",J1247,0)</f>
        <v>0</v>
      </c>
      <c r="BF1247" s="228">
        <f>IF(N1247="snížená",J1247,0)</f>
        <v>0</v>
      </c>
      <c r="BG1247" s="228">
        <f>IF(N1247="zákl. přenesená",J1247,0)</f>
        <v>0</v>
      </c>
      <c r="BH1247" s="228">
        <f>IF(N1247="sníž. přenesená",J1247,0)</f>
        <v>0</v>
      </c>
      <c r="BI1247" s="228">
        <f>IF(N1247="nulová",J1247,0)</f>
        <v>0</v>
      </c>
      <c r="BJ1247" s="17" t="s">
        <v>148</v>
      </c>
      <c r="BK1247" s="228">
        <f>ROUND(I1247*H1247,2)</f>
        <v>0</v>
      </c>
      <c r="BL1247" s="17" t="s">
        <v>266</v>
      </c>
      <c r="BM1247" s="227" t="s">
        <v>1557</v>
      </c>
    </row>
    <row r="1248" s="14" customFormat="1">
      <c r="A1248" s="14"/>
      <c r="B1248" s="240"/>
      <c r="C1248" s="241"/>
      <c r="D1248" s="231" t="s">
        <v>150</v>
      </c>
      <c r="E1248" s="242" t="s">
        <v>1</v>
      </c>
      <c r="F1248" s="243" t="s">
        <v>141</v>
      </c>
      <c r="G1248" s="241"/>
      <c r="H1248" s="244">
        <v>3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0" t="s">
        <v>150</v>
      </c>
      <c r="AU1248" s="250" t="s">
        <v>148</v>
      </c>
      <c r="AV1248" s="14" t="s">
        <v>148</v>
      </c>
      <c r="AW1248" s="14" t="s">
        <v>30</v>
      </c>
      <c r="AX1248" s="14" t="s">
        <v>81</v>
      </c>
      <c r="AY1248" s="250" t="s">
        <v>140</v>
      </c>
    </row>
    <row r="1249" s="2" customFormat="1" ht="24.15" customHeight="1">
      <c r="A1249" s="38"/>
      <c r="B1249" s="39"/>
      <c r="C1249" s="215" t="s">
        <v>1558</v>
      </c>
      <c r="D1249" s="215" t="s">
        <v>143</v>
      </c>
      <c r="E1249" s="216" t="s">
        <v>1559</v>
      </c>
      <c r="F1249" s="217" t="s">
        <v>1560</v>
      </c>
      <c r="G1249" s="218" t="s">
        <v>155</v>
      </c>
      <c r="H1249" s="219">
        <v>0.012999999999999999</v>
      </c>
      <c r="I1249" s="220"/>
      <c r="J1249" s="221">
        <f>ROUND(I1249*H1249,2)</f>
        <v>0</v>
      </c>
      <c r="K1249" s="222"/>
      <c r="L1249" s="44"/>
      <c r="M1249" s="223" t="s">
        <v>1</v>
      </c>
      <c r="N1249" s="224" t="s">
        <v>39</v>
      </c>
      <c r="O1249" s="91"/>
      <c r="P1249" s="225">
        <f>O1249*H1249</f>
        <v>0</v>
      </c>
      <c r="Q1249" s="225">
        <v>0</v>
      </c>
      <c r="R1249" s="225">
        <f>Q1249*H1249</f>
        <v>0</v>
      </c>
      <c r="S1249" s="225">
        <v>0</v>
      </c>
      <c r="T1249" s="226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27" t="s">
        <v>266</v>
      </c>
      <c r="AT1249" s="227" t="s">
        <v>143</v>
      </c>
      <c r="AU1249" s="227" t="s">
        <v>148</v>
      </c>
      <c r="AY1249" s="17" t="s">
        <v>140</v>
      </c>
      <c r="BE1249" s="228">
        <f>IF(N1249="základní",J1249,0)</f>
        <v>0</v>
      </c>
      <c r="BF1249" s="228">
        <f>IF(N1249="snížená",J1249,0)</f>
        <v>0</v>
      </c>
      <c r="BG1249" s="228">
        <f>IF(N1249="zákl. přenesená",J1249,0)</f>
        <v>0</v>
      </c>
      <c r="BH1249" s="228">
        <f>IF(N1249="sníž. přenesená",J1249,0)</f>
        <v>0</v>
      </c>
      <c r="BI1249" s="228">
        <f>IF(N1249="nulová",J1249,0)</f>
        <v>0</v>
      </c>
      <c r="BJ1249" s="17" t="s">
        <v>148</v>
      </c>
      <c r="BK1249" s="228">
        <f>ROUND(I1249*H1249,2)</f>
        <v>0</v>
      </c>
      <c r="BL1249" s="17" t="s">
        <v>266</v>
      </c>
      <c r="BM1249" s="227" t="s">
        <v>1561</v>
      </c>
    </row>
    <row r="1250" s="2" customFormat="1" ht="24.15" customHeight="1">
      <c r="A1250" s="38"/>
      <c r="B1250" s="39"/>
      <c r="C1250" s="215" t="s">
        <v>1562</v>
      </c>
      <c r="D1250" s="215" t="s">
        <v>143</v>
      </c>
      <c r="E1250" s="216" t="s">
        <v>1563</v>
      </c>
      <c r="F1250" s="217" t="s">
        <v>1564</v>
      </c>
      <c r="G1250" s="218" t="s">
        <v>155</v>
      </c>
      <c r="H1250" s="219">
        <v>0.012999999999999999</v>
      </c>
      <c r="I1250" s="220"/>
      <c r="J1250" s="221">
        <f>ROUND(I1250*H1250,2)</f>
        <v>0</v>
      </c>
      <c r="K1250" s="222"/>
      <c r="L1250" s="44"/>
      <c r="M1250" s="223" t="s">
        <v>1</v>
      </c>
      <c r="N1250" s="224" t="s">
        <v>39</v>
      </c>
      <c r="O1250" s="91"/>
      <c r="P1250" s="225">
        <f>O1250*H1250</f>
        <v>0</v>
      </c>
      <c r="Q1250" s="225">
        <v>0</v>
      </c>
      <c r="R1250" s="225">
        <f>Q1250*H1250</f>
        <v>0</v>
      </c>
      <c r="S1250" s="225">
        <v>0</v>
      </c>
      <c r="T1250" s="226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27" t="s">
        <v>266</v>
      </c>
      <c r="AT1250" s="227" t="s">
        <v>143</v>
      </c>
      <c r="AU1250" s="227" t="s">
        <v>148</v>
      </c>
      <c r="AY1250" s="17" t="s">
        <v>140</v>
      </c>
      <c r="BE1250" s="228">
        <f>IF(N1250="základní",J1250,0)</f>
        <v>0</v>
      </c>
      <c r="BF1250" s="228">
        <f>IF(N1250="snížená",J1250,0)</f>
        <v>0</v>
      </c>
      <c r="BG1250" s="228">
        <f>IF(N1250="zákl. přenesená",J1250,0)</f>
        <v>0</v>
      </c>
      <c r="BH1250" s="228">
        <f>IF(N1250="sníž. přenesená",J1250,0)</f>
        <v>0</v>
      </c>
      <c r="BI1250" s="228">
        <f>IF(N1250="nulová",J1250,0)</f>
        <v>0</v>
      </c>
      <c r="BJ1250" s="17" t="s">
        <v>148</v>
      </c>
      <c r="BK1250" s="228">
        <f>ROUND(I1250*H1250,2)</f>
        <v>0</v>
      </c>
      <c r="BL1250" s="17" t="s">
        <v>266</v>
      </c>
      <c r="BM1250" s="227" t="s">
        <v>1565</v>
      </c>
    </row>
    <row r="1251" s="2" customFormat="1" ht="24.15" customHeight="1">
      <c r="A1251" s="38"/>
      <c r="B1251" s="39"/>
      <c r="C1251" s="215" t="s">
        <v>1566</v>
      </c>
      <c r="D1251" s="215" t="s">
        <v>143</v>
      </c>
      <c r="E1251" s="216" t="s">
        <v>1567</v>
      </c>
      <c r="F1251" s="217" t="s">
        <v>1568</v>
      </c>
      <c r="G1251" s="218" t="s">
        <v>155</v>
      </c>
      <c r="H1251" s="219">
        <v>0.012999999999999999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0</v>
      </c>
      <c r="R1251" s="225">
        <f>Q1251*H1251</f>
        <v>0</v>
      </c>
      <c r="S1251" s="225">
        <v>0</v>
      </c>
      <c r="T1251" s="226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266</v>
      </c>
      <c r="AT1251" s="227" t="s">
        <v>143</v>
      </c>
      <c r="AU1251" s="227" t="s">
        <v>148</v>
      </c>
      <c r="AY1251" s="17" t="s">
        <v>140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148</v>
      </c>
      <c r="BK1251" s="228">
        <f>ROUND(I1251*H1251,2)</f>
        <v>0</v>
      </c>
      <c r="BL1251" s="17" t="s">
        <v>266</v>
      </c>
      <c r="BM1251" s="227" t="s">
        <v>1569</v>
      </c>
    </row>
    <row r="1252" s="12" customFormat="1" ht="22.8" customHeight="1">
      <c r="A1252" s="12"/>
      <c r="B1252" s="199"/>
      <c r="C1252" s="200"/>
      <c r="D1252" s="201" t="s">
        <v>72</v>
      </c>
      <c r="E1252" s="213" t="s">
        <v>1570</v>
      </c>
      <c r="F1252" s="213" t="s">
        <v>1571</v>
      </c>
      <c r="G1252" s="200"/>
      <c r="H1252" s="200"/>
      <c r="I1252" s="203"/>
      <c r="J1252" s="214">
        <f>BK1252</f>
        <v>0</v>
      </c>
      <c r="K1252" s="200"/>
      <c r="L1252" s="205"/>
      <c r="M1252" s="206"/>
      <c r="N1252" s="207"/>
      <c r="O1252" s="207"/>
      <c r="P1252" s="208">
        <f>SUM(P1253:P1271)</f>
        <v>0</v>
      </c>
      <c r="Q1252" s="207"/>
      <c r="R1252" s="208">
        <f>SUM(R1253:R1271)</f>
        <v>1.1153313</v>
      </c>
      <c r="S1252" s="207"/>
      <c r="T1252" s="209">
        <f>SUM(T1253:T1271)</f>
        <v>1.30145128</v>
      </c>
      <c r="U1252" s="12"/>
      <c r="V1252" s="12"/>
      <c r="W1252" s="12"/>
      <c r="X1252" s="12"/>
      <c r="Y1252" s="12"/>
      <c r="Z1252" s="12"/>
      <c r="AA1252" s="12"/>
      <c r="AB1252" s="12"/>
      <c r="AC1252" s="12"/>
      <c r="AD1252" s="12"/>
      <c r="AE1252" s="12"/>
      <c r="AR1252" s="210" t="s">
        <v>148</v>
      </c>
      <c r="AT1252" s="211" t="s">
        <v>72</v>
      </c>
      <c r="AU1252" s="211" t="s">
        <v>81</v>
      </c>
      <c r="AY1252" s="210" t="s">
        <v>140</v>
      </c>
      <c r="BK1252" s="212">
        <f>SUM(BK1253:BK1271)</f>
        <v>0</v>
      </c>
    </row>
    <row r="1253" s="2" customFormat="1" ht="33" customHeight="1">
      <c r="A1253" s="38"/>
      <c r="B1253" s="39"/>
      <c r="C1253" s="215" t="s">
        <v>1572</v>
      </c>
      <c r="D1253" s="215" t="s">
        <v>143</v>
      </c>
      <c r="E1253" s="216" t="s">
        <v>1573</v>
      </c>
      <c r="F1253" s="217" t="s">
        <v>1574</v>
      </c>
      <c r="G1253" s="218" t="s">
        <v>146</v>
      </c>
      <c r="H1253" s="219">
        <v>49.241999999999997</v>
      </c>
      <c r="I1253" s="220"/>
      <c r="J1253" s="221">
        <f>ROUND(I1253*H1253,2)</f>
        <v>0</v>
      </c>
      <c r="K1253" s="222"/>
      <c r="L1253" s="44"/>
      <c r="M1253" s="223" t="s">
        <v>1</v>
      </c>
      <c r="N1253" s="224" t="s">
        <v>39</v>
      </c>
      <c r="O1253" s="91"/>
      <c r="P1253" s="225">
        <f>O1253*H1253</f>
        <v>0</v>
      </c>
      <c r="Q1253" s="225">
        <v>0.02265</v>
      </c>
      <c r="R1253" s="225">
        <f>Q1253*H1253</f>
        <v>1.1153313</v>
      </c>
      <c r="S1253" s="225">
        <v>0</v>
      </c>
      <c r="T1253" s="226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7" t="s">
        <v>266</v>
      </c>
      <c r="AT1253" s="227" t="s">
        <v>143</v>
      </c>
      <c r="AU1253" s="227" t="s">
        <v>148</v>
      </c>
      <c r="AY1253" s="17" t="s">
        <v>140</v>
      </c>
      <c r="BE1253" s="228">
        <f>IF(N1253="základní",J1253,0)</f>
        <v>0</v>
      </c>
      <c r="BF1253" s="228">
        <f>IF(N1253="snížená",J1253,0)</f>
        <v>0</v>
      </c>
      <c r="BG1253" s="228">
        <f>IF(N1253="zákl. přenesená",J1253,0)</f>
        <v>0</v>
      </c>
      <c r="BH1253" s="228">
        <f>IF(N1253="sníž. přenesená",J1253,0)</f>
        <v>0</v>
      </c>
      <c r="BI1253" s="228">
        <f>IF(N1253="nulová",J1253,0)</f>
        <v>0</v>
      </c>
      <c r="BJ1253" s="17" t="s">
        <v>148</v>
      </c>
      <c r="BK1253" s="228">
        <f>ROUND(I1253*H1253,2)</f>
        <v>0</v>
      </c>
      <c r="BL1253" s="17" t="s">
        <v>266</v>
      </c>
      <c r="BM1253" s="227" t="s">
        <v>1575</v>
      </c>
    </row>
    <row r="1254" s="13" customFormat="1">
      <c r="A1254" s="13"/>
      <c r="B1254" s="229"/>
      <c r="C1254" s="230"/>
      <c r="D1254" s="231" t="s">
        <v>150</v>
      </c>
      <c r="E1254" s="232" t="s">
        <v>1</v>
      </c>
      <c r="F1254" s="233" t="s">
        <v>223</v>
      </c>
      <c r="G1254" s="230"/>
      <c r="H1254" s="232" t="s">
        <v>1</v>
      </c>
      <c r="I1254" s="234"/>
      <c r="J1254" s="230"/>
      <c r="K1254" s="230"/>
      <c r="L1254" s="235"/>
      <c r="M1254" s="236"/>
      <c r="N1254" s="237"/>
      <c r="O1254" s="237"/>
      <c r="P1254" s="237"/>
      <c r="Q1254" s="237"/>
      <c r="R1254" s="237"/>
      <c r="S1254" s="237"/>
      <c r="T1254" s="238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9" t="s">
        <v>150</v>
      </c>
      <c r="AU1254" s="239" t="s">
        <v>148</v>
      </c>
      <c r="AV1254" s="13" t="s">
        <v>81</v>
      </c>
      <c r="AW1254" s="13" t="s">
        <v>30</v>
      </c>
      <c r="AX1254" s="13" t="s">
        <v>73</v>
      </c>
      <c r="AY1254" s="239" t="s">
        <v>140</v>
      </c>
    </row>
    <row r="1255" s="14" customFormat="1">
      <c r="A1255" s="14"/>
      <c r="B1255" s="240"/>
      <c r="C1255" s="241"/>
      <c r="D1255" s="231" t="s">
        <v>150</v>
      </c>
      <c r="E1255" s="242" t="s">
        <v>1</v>
      </c>
      <c r="F1255" s="243" t="s">
        <v>224</v>
      </c>
      <c r="G1255" s="241"/>
      <c r="H1255" s="244">
        <v>26.372</v>
      </c>
      <c r="I1255" s="245"/>
      <c r="J1255" s="241"/>
      <c r="K1255" s="241"/>
      <c r="L1255" s="246"/>
      <c r="M1255" s="247"/>
      <c r="N1255" s="248"/>
      <c r="O1255" s="248"/>
      <c r="P1255" s="248"/>
      <c r="Q1255" s="248"/>
      <c r="R1255" s="248"/>
      <c r="S1255" s="248"/>
      <c r="T1255" s="249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0" t="s">
        <v>150</v>
      </c>
      <c r="AU1255" s="250" t="s">
        <v>148</v>
      </c>
      <c r="AV1255" s="14" t="s">
        <v>148</v>
      </c>
      <c r="AW1255" s="14" t="s">
        <v>30</v>
      </c>
      <c r="AX1255" s="14" t="s">
        <v>73</v>
      </c>
      <c r="AY1255" s="250" t="s">
        <v>140</v>
      </c>
    </row>
    <row r="1256" s="13" customFormat="1">
      <c r="A1256" s="13"/>
      <c r="B1256" s="229"/>
      <c r="C1256" s="230"/>
      <c r="D1256" s="231" t="s">
        <v>150</v>
      </c>
      <c r="E1256" s="232" t="s">
        <v>1</v>
      </c>
      <c r="F1256" s="233" t="s">
        <v>225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150</v>
      </c>
      <c r="AU1256" s="239" t="s">
        <v>148</v>
      </c>
      <c r="AV1256" s="13" t="s">
        <v>81</v>
      </c>
      <c r="AW1256" s="13" t="s">
        <v>30</v>
      </c>
      <c r="AX1256" s="13" t="s">
        <v>73</v>
      </c>
      <c r="AY1256" s="239" t="s">
        <v>140</v>
      </c>
    </row>
    <row r="1257" s="14" customFormat="1">
      <c r="A1257" s="14"/>
      <c r="B1257" s="240"/>
      <c r="C1257" s="241"/>
      <c r="D1257" s="231" t="s">
        <v>150</v>
      </c>
      <c r="E1257" s="242" t="s">
        <v>1</v>
      </c>
      <c r="F1257" s="243" t="s">
        <v>226</v>
      </c>
      <c r="G1257" s="241"/>
      <c r="H1257" s="244">
        <v>22.870000000000001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150</v>
      </c>
      <c r="AU1257" s="250" t="s">
        <v>148</v>
      </c>
      <c r="AV1257" s="14" t="s">
        <v>148</v>
      </c>
      <c r="AW1257" s="14" t="s">
        <v>30</v>
      </c>
      <c r="AX1257" s="14" t="s">
        <v>73</v>
      </c>
      <c r="AY1257" s="250" t="s">
        <v>140</v>
      </c>
    </row>
    <row r="1258" s="15" customFormat="1">
      <c r="A1258" s="15"/>
      <c r="B1258" s="262"/>
      <c r="C1258" s="263"/>
      <c r="D1258" s="231" t="s">
        <v>150</v>
      </c>
      <c r="E1258" s="264" t="s">
        <v>1</v>
      </c>
      <c r="F1258" s="265" t="s">
        <v>188</v>
      </c>
      <c r="G1258" s="263"/>
      <c r="H1258" s="266">
        <v>49.242000000000004</v>
      </c>
      <c r="I1258" s="267"/>
      <c r="J1258" s="263"/>
      <c r="K1258" s="263"/>
      <c r="L1258" s="268"/>
      <c r="M1258" s="269"/>
      <c r="N1258" s="270"/>
      <c r="O1258" s="270"/>
      <c r="P1258" s="270"/>
      <c r="Q1258" s="270"/>
      <c r="R1258" s="270"/>
      <c r="S1258" s="270"/>
      <c r="T1258" s="271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T1258" s="272" t="s">
        <v>150</v>
      </c>
      <c r="AU1258" s="272" t="s">
        <v>148</v>
      </c>
      <c r="AV1258" s="15" t="s">
        <v>147</v>
      </c>
      <c r="AW1258" s="15" t="s">
        <v>30</v>
      </c>
      <c r="AX1258" s="15" t="s">
        <v>81</v>
      </c>
      <c r="AY1258" s="272" t="s">
        <v>140</v>
      </c>
    </row>
    <row r="1259" s="2" customFormat="1" ht="33" customHeight="1">
      <c r="A1259" s="38"/>
      <c r="B1259" s="39"/>
      <c r="C1259" s="215" t="s">
        <v>1576</v>
      </c>
      <c r="D1259" s="215" t="s">
        <v>143</v>
      </c>
      <c r="E1259" s="216" t="s">
        <v>1577</v>
      </c>
      <c r="F1259" s="217" t="s">
        <v>1578</v>
      </c>
      <c r="G1259" s="218" t="s">
        <v>146</v>
      </c>
      <c r="H1259" s="219">
        <v>26.372</v>
      </c>
      <c r="I1259" s="220"/>
      <c r="J1259" s="221">
        <f>ROUND(I1259*H1259,2)</f>
        <v>0</v>
      </c>
      <c r="K1259" s="222"/>
      <c r="L1259" s="44"/>
      <c r="M1259" s="223" t="s">
        <v>1</v>
      </c>
      <c r="N1259" s="224" t="s">
        <v>39</v>
      </c>
      <c r="O1259" s="91"/>
      <c r="P1259" s="225">
        <f>O1259*H1259</f>
        <v>0</v>
      </c>
      <c r="Q1259" s="225">
        <v>0</v>
      </c>
      <c r="R1259" s="225">
        <f>Q1259*H1259</f>
        <v>0</v>
      </c>
      <c r="S1259" s="225">
        <v>0.015740000000000001</v>
      </c>
      <c r="T1259" s="226">
        <f>S1259*H1259</f>
        <v>0.41509528000000001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27" t="s">
        <v>266</v>
      </c>
      <c r="AT1259" s="227" t="s">
        <v>143</v>
      </c>
      <c r="AU1259" s="227" t="s">
        <v>148</v>
      </c>
      <c r="AY1259" s="17" t="s">
        <v>140</v>
      </c>
      <c r="BE1259" s="228">
        <f>IF(N1259="základní",J1259,0)</f>
        <v>0</v>
      </c>
      <c r="BF1259" s="228">
        <f>IF(N1259="snížená",J1259,0)</f>
        <v>0</v>
      </c>
      <c r="BG1259" s="228">
        <f>IF(N1259="zákl. přenesená",J1259,0)</f>
        <v>0</v>
      </c>
      <c r="BH1259" s="228">
        <f>IF(N1259="sníž. přenesená",J1259,0)</f>
        <v>0</v>
      </c>
      <c r="BI1259" s="228">
        <f>IF(N1259="nulová",J1259,0)</f>
        <v>0</v>
      </c>
      <c r="BJ1259" s="17" t="s">
        <v>148</v>
      </c>
      <c r="BK1259" s="228">
        <f>ROUND(I1259*H1259,2)</f>
        <v>0</v>
      </c>
      <c r="BL1259" s="17" t="s">
        <v>266</v>
      </c>
      <c r="BM1259" s="227" t="s">
        <v>1579</v>
      </c>
    </row>
    <row r="1260" s="13" customFormat="1">
      <c r="A1260" s="13"/>
      <c r="B1260" s="229"/>
      <c r="C1260" s="230"/>
      <c r="D1260" s="231" t="s">
        <v>150</v>
      </c>
      <c r="E1260" s="232" t="s">
        <v>1</v>
      </c>
      <c r="F1260" s="233" t="s">
        <v>223</v>
      </c>
      <c r="G1260" s="230"/>
      <c r="H1260" s="232" t="s">
        <v>1</v>
      </c>
      <c r="I1260" s="234"/>
      <c r="J1260" s="230"/>
      <c r="K1260" s="230"/>
      <c r="L1260" s="235"/>
      <c r="M1260" s="236"/>
      <c r="N1260" s="237"/>
      <c r="O1260" s="237"/>
      <c r="P1260" s="237"/>
      <c r="Q1260" s="237"/>
      <c r="R1260" s="237"/>
      <c r="S1260" s="237"/>
      <c r="T1260" s="238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9" t="s">
        <v>150</v>
      </c>
      <c r="AU1260" s="239" t="s">
        <v>148</v>
      </c>
      <c r="AV1260" s="13" t="s">
        <v>81</v>
      </c>
      <c r="AW1260" s="13" t="s">
        <v>30</v>
      </c>
      <c r="AX1260" s="13" t="s">
        <v>73</v>
      </c>
      <c r="AY1260" s="239" t="s">
        <v>140</v>
      </c>
    </row>
    <row r="1261" s="14" customFormat="1">
      <c r="A1261" s="14"/>
      <c r="B1261" s="240"/>
      <c r="C1261" s="241"/>
      <c r="D1261" s="231" t="s">
        <v>150</v>
      </c>
      <c r="E1261" s="242" t="s">
        <v>1</v>
      </c>
      <c r="F1261" s="243" t="s">
        <v>224</v>
      </c>
      <c r="G1261" s="241"/>
      <c r="H1261" s="244">
        <v>26.372</v>
      </c>
      <c r="I1261" s="245"/>
      <c r="J1261" s="241"/>
      <c r="K1261" s="241"/>
      <c r="L1261" s="246"/>
      <c r="M1261" s="247"/>
      <c r="N1261" s="248"/>
      <c r="O1261" s="248"/>
      <c r="P1261" s="248"/>
      <c r="Q1261" s="248"/>
      <c r="R1261" s="248"/>
      <c r="S1261" s="248"/>
      <c r="T1261" s="24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0" t="s">
        <v>150</v>
      </c>
      <c r="AU1261" s="250" t="s">
        <v>148</v>
      </c>
      <c r="AV1261" s="14" t="s">
        <v>148</v>
      </c>
      <c r="AW1261" s="14" t="s">
        <v>30</v>
      </c>
      <c r="AX1261" s="14" t="s">
        <v>73</v>
      </c>
      <c r="AY1261" s="250" t="s">
        <v>140</v>
      </c>
    </row>
    <row r="1262" s="15" customFormat="1">
      <c r="A1262" s="15"/>
      <c r="B1262" s="262"/>
      <c r="C1262" s="263"/>
      <c r="D1262" s="231" t="s">
        <v>150</v>
      </c>
      <c r="E1262" s="264" t="s">
        <v>1</v>
      </c>
      <c r="F1262" s="265" t="s">
        <v>188</v>
      </c>
      <c r="G1262" s="263"/>
      <c r="H1262" s="266">
        <v>26.372</v>
      </c>
      <c r="I1262" s="267"/>
      <c r="J1262" s="263"/>
      <c r="K1262" s="263"/>
      <c r="L1262" s="268"/>
      <c r="M1262" s="269"/>
      <c r="N1262" s="270"/>
      <c r="O1262" s="270"/>
      <c r="P1262" s="270"/>
      <c r="Q1262" s="270"/>
      <c r="R1262" s="270"/>
      <c r="S1262" s="270"/>
      <c r="T1262" s="271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72" t="s">
        <v>150</v>
      </c>
      <c r="AU1262" s="272" t="s">
        <v>148</v>
      </c>
      <c r="AV1262" s="15" t="s">
        <v>147</v>
      </c>
      <c r="AW1262" s="15" t="s">
        <v>30</v>
      </c>
      <c r="AX1262" s="15" t="s">
        <v>81</v>
      </c>
      <c r="AY1262" s="272" t="s">
        <v>140</v>
      </c>
    </row>
    <row r="1263" s="2" customFormat="1" ht="21.75" customHeight="1">
      <c r="A1263" s="38"/>
      <c r="B1263" s="39"/>
      <c r="C1263" s="215" t="s">
        <v>1580</v>
      </c>
      <c r="D1263" s="215" t="s">
        <v>143</v>
      </c>
      <c r="E1263" s="216" t="s">
        <v>1581</v>
      </c>
      <c r="F1263" s="217" t="s">
        <v>1582</v>
      </c>
      <c r="G1263" s="218" t="s">
        <v>146</v>
      </c>
      <c r="H1263" s="219">
        <v>49.241999999999997</v>
      </c>
      <c r="I1263" s="220"/>
      <c r="J1263" s="221">
        <f>ROUND(I1263*H1263,2)</f>
        <v>0</v>
      </c>
      <c r="K1263" s="222"/>
      <c r="L1263" s="44"/>
      <c r="M1263" s="223" t="s">
        <v>1</v>
      </c>
      <c r="N1263" s="224" t="s">
        <v>39</v>
      </c>
      <c r="O1263" s="91"/>
      <c r="P1263" s="225">
        <f>O1263*H1263</f>
        <v>0</v>
      </c>
      <c r="Q1263" s="225">
        <v>0</v>
      </c>
      <c r="R1263" s="225">
        <f>Q1263*H1263</f>
        <v>0</v>
      </c>
      <c r="S1263" s="225">
        <v>0.017999999999999999</v>
      </c>
      <c r="T1263" s="226">
        <f>S1263*H1263</f>
        <v>0.88635599999999992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266</v>
      </c>
      <c r="AT1263" s="227" t="s">
        <v>143</v>
      </c>
      <c r="AU1263" s="227" t="s">
        <v>148</v>
      </c>
      <c r="AY1263" s="17" t="s">
        <v>140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148</v>
      </c>
      <c r="BK1263" s="228">
        <f>ROUND(I1263*H1263,2)</f>
        <v>0</v>
      </c>
      <c r="BL1263" s="17" t="s">
        <v>266</v>
      </c>
      <c r="BM1263" s="227" t="s">
        <v>1583</v>
      </c>
    </row>
    <row r="1264" s="13" customFormat="1">
      <c r="A1264" s="13"/>
      <c r="B1264" s="229"/>
      <c r="C1264" s="230"/>
      <c r="D1264" s="231" t="s">
        <v>150</v>
      </c>
      <c r="E1264" s="232" t="s">
        <v>1</v>
      </c>
      <c r="F1264" s="233" t="s">
        <v>223</v>
      </c>
      <c r="G1264" s="230"/>
      <c r="H1264" s="232" t="s">
        <v>1</v>
      </c>
      <c r="I1264" s="234"/>
      <c r="J1264" s="230"/>
      <c r="K1264" s="230"/>
      <c r="L1264" s="235"/>
      <c r="M1264" s="236"/>
      <c r="N1264" s="237"/>
      <c r="O1264" s="237"/>
      <c r="P1264" s="237"/>
      <c r="Q1264" s="237"/>
      <c r="R1264" s="237"/>
      <c r="S1264" s="237"/>
      <c r="T1264" s="238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9" t="s">
        <v>150</v>
      </c>
      <c r="AU1264" s="239" t="s">
        <v>148</v>
      </c>
      <c r="AV1264" s="13" t="s">
        <v>81</v>
      </c>
      <c r="AW1264" s="13" t="s">
        <v>30</v>
      </c>
      <c r="AX1264" s="13" t="s">
        <v>73</v>
      </c>
      <c r="AY1264" s="239" t="s">
        <v>140</v>
      </c>
    </row>
    <row r="1265" s="14" customFormat="1">
      <c r="A1265" s="14"/>
      <c r="B1265" s="240"/>
      <c r="C1265" s="241"/>
      <c r="D1265" s="231" t="s">
        <v>150</v>
      </c>
      <c r="E1265" s="242" t="s">
        <v>1</v>
      </c>
      <c r="F1265" s="243" t="s">
        <v>224</v>
      </c>
      <c r="G1265" s="241"/>
      <c r="H1265" s="244">
        <v>26.372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150</v>
      </c>
      <c r="AU1265" s="250" t="s">
        <v>148</v>
      </c>
      <c r="AV1265" s="14" t="s">
        <v>148</v>
      </c>
      <c r="AW1265" s="14" t="s">
        <v>30</v>
      </c>
      <c r="AX1265" s="14" t="s">
        <v>73</v>
      </c>
      <c r="AY1265" s="250" t="s">
        <v>140</v>
      </c>
    </row>
    <row r="1266" s="13" customFormat="1">
      <c r="A1266" s="13"/>
      <c r="B1266" s="229"/>
      <c r="C1266" s="230"/>
      <c r="D1266" s="231" t="s">
        <v>150</v>
      </c>
      <c r="E1266" s="232" t="s">
        <v>1</v>
      </c>
      <c r="F1266" s="233" t="s">
        <v>225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150</v>
      </c>
      <c r="AU1266" s="239" t="s">
        <v>148</v>
      </c>
      <c r="AV1266" s="13" t="s">
        <v>81</v>
      </c>
      <c r="AW1266" s="13" t="s">
        <v>30</v>
      </c>
      <c r="AX1266" s="13" t="s">
        <v>73</v>
      </c>
      <c r="AY1266" s="239" t="s">
        <v>140</v>
      </c>
    </row>
    <row r="1267" s="14" customFormat="1">
      <c r="A1267" s="14"/>
      <c r="B1267" s="240"/>
      <c r="C1267" s="241"/>
      <c r="D1267" s="231" t="s">
        <v>150</v>
      </c>
      <c r="E1267" s="242" t="s">
        <v>1</v>
      </c>
      <c r="F1267" s="243" t="s">
        <v>226</v>
      </c>
      <c r="G1267" s="241"/>
      <c r="H1267" s="244">
        <v>22.870000000000001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150</v>
      </c>
      <c r="AU1267" s="250" t="s">
        <v>148</v>
      </c>
      <c r="AV1267" s="14" t="s">
        <v>148</v>
      </c>
      <c r="AW1267" s="14" t="s">
        <v>30</v>
      </c>
      <c r="AX1267" s="14" t="s">
        <v>73</v>
      </c>
      <c r="AY1267" s="250" t="s">
        <v>140</v>
      </c>
    </row>
    <row r="1268" s="15" customFormat="1">
      <c r="A1268" s="15"/>
      <c r="B1268" s="262"/>
      <c r="C1268" s="263"/>
      <c r="D1268" s="231" t="s">
        <v>150</v>
      </c>
      <c r="E1268" s="264" t="s">
        <v>1</v>
      </c>
      <c r="F1268" s="265" t="s">
        <v>188</v>
      </c>
      <c r="G1268" s="263"/>
      <c r="H1268" s="266">
        <v>49.242000000000004</v>
      </c>
      <c r="I1268" s="267"/>
      <c r="J1268" s="263"/>
      <c r="K1268" s="263"/>
      <c r="L1268" s="268"/>
      <c r="M1268" s="269"/>
      <c r="N1268" s="270"/>
      <c r="O1268" s="270"/>
      <c r="P1268" s="270"/>
      <c r="Q1268" s="270"/>
      <c r="R1268" s="270"/>
      <c r="S1268" s="270"/>
      <c r="T1268" s="271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72" t="s">
        <v>150</v>
      </c>
      <c r="AU1268" s="272" t="s">
        <v>148</v>
      </c>
      <c r="AV1268" s="15" t="s">
        <v>147</v>
      </c>
      <c r="AW1268" s="15" t="s">
        <v>30</v>
      </c>
      <c r="AX1268" s="15" t="s">
        <v>81</v>
      </c>
      <c r="AY1268" s="272" t="s">
        <v>140</v>
      </c>
    </row>
    <row r="1269" s="2" customFormat="1" ht="24.15" customHeight="1">
      <c r="A1269" s="38"/>
      <c r="B1269" s="39"/>
      <c r="C1269" s="215" t="s">
        <v>1584</v>
      </c>
      <c r="D1269" s="215" t="s">
        <v>143</v>
      </c>
      <c r="E1269" s="216" t="s">
        <v>1585</v>
      </c>
      <c r="F1269" s="217" t="s">
        <v>1586</v>
      </c>
      <c r="G1269" s="218" t="s">
        <v>155</v>
      </c>
      <c r="H1269" s="219">
        <v>1.115</v>
      </c>
      <c r="I1269" s="220"/>
      <c r="J1269" s="221">
        <f>ROUND(I1269*H1269,2)</f>
        <v>0</v>
      </c>
      <c r="K1269" s="222"/>
      <c r="L1269" s="44"/>
      <c r="M1269" s="223" t="s">
        <v>1</v>
      </c>
      <c r="N1269" s="224" t="s">
        <v>39</v>
      </c>
      <c r="O1269" s="91"/>
      <c r="P1269" s="225">
        <f>O1269*H1269</f>
        <v>0</v>
      </c>
      <c r="Q1269" s="225">
        <v>0</v>
      </c>
      <c r="R1269" s="225">
        <f>Q1269*H1269</f>
        <v>0</v>
      </c>
      <c r="S1269" s="225">
        <v>0</v>
      </c>
      <c r="T1269" s="226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27" t="s">
        <v>266</v>
      </c>
      <c r="AT1269" s="227" t="s">
        <v>143</v>
      </c>
      <c r="AU1269" s="227" t="s">
        <v>148</v>
      </c>
      <c r="AY1269" s="17" t="s">
        <v>140</v>
      </c>
      <c r="BE1269" s="228">
        <f>IF(N1269="základní",J1269,0)</f>
        <v>0</v>
      </c>
      <c r="BF1269" s="228">
        <f>IF(N1269="snížená",J1269,0)</f>
        <v>0</v>
      </c>
      <c r="BG1269" s="228">
        <f>IF(N1269="zákl. přenesená",J1269,0)</f>
        <v>0</v>
      </c>
      <c r="BH1269" s="228">
        <f>IF(N1269="sníž. přenesená",J1269,0)</f>
        <v>0</v>
      </c>
      <c r="BI1269" s="228">
        <f>IF(N1269="nulová",J1269,0)</f>
        <v>0</v>
      </c>
      <c r="BJ1269" s="17" t="s">
        <v>148</v>
      </c>
      <c r="BK1269" s="228">
        <f>ROUND(I1269*H1269,2)</f>
        <v>0</v>
      </c>
      <c r="BL1269" s="17" t="s">
        <v>266</v>
      </c>
      <c r="BM1269" s="227" t="s">
        <v>1587</v>
      </c>
    </row>
    <row r="1270" s="2" customFormat="1" ht="24.15" customHeight="1">
      <c r="A1270" s="38"/>
      <c r="B1270" s="39"/>
      <c r="C1270" s="215" t="s">
        <v>1588</v>
      </c>
      <c r="D1270" s="215" t="s">
        <v>143</v>
      </c>
      <c r="E1270" s="216" t="s">
        <v>1589</v>
      </c>
      <c r="F1270" s="217" t="s">
        <v>1590</v>
      </c>
      <c r="G1270" s="218" t="s">
        <v>155</v>
      </c>
      <c r="H1270" s="219">
        <v>1.115</v>
      </c>
      <c r="I1270" s="220"/>
      <c r="J1270" s="221">
        <f>ROUND(I1270*H1270,2)</f>
        <v>0</v>
      </c>
      <c r="K1270" s="222"/>
      <c r="L1270" s="44"/>
      <c r="M1270" s="223" t="s">
        <v>1</v>
      </c>
      <c r="N1270" s="224" t="s">
        <v>39</v>
      </c>
      <c r="O1270" s="91"/>
      <c r="P1270" s="225">
        <f>O1270*H1270</f>
        <v>0</v>
      </c>
      <c r="Q1270" s="225">
        <v>0</v>
      </c>
      <c r="R1270" s="225">
        <f>Q1270*H1270</f>
        <v>0</v>
      </c>
      <c r="S1270" s="225">
        <v>0</v>
      </c>
      <c r="T1270" s="226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27" t="s">
        <v>266</v>
      </c>
      <c r="AT1270" s="227" t="s">
        <v>143</v>
      </c>
      <c r="AU1270" s="227" t="s">
        <v>148</v>
      </c>
      <c r="AY1270" s="17" t="s">
        <v>140</v>
      </c>
      <c r="BE1270" s="228">
        <f>IF(N1270="základní",J1270,0)</f>
        <v>0</v>
      </c>
      <c r="BF1270" s="228">
        <f>IF(N1270="snížená",J1270,0)</f>
        <v>0</v>
      </c>
      <c r="BG1270" s="228">
        <f>IF(N1270="zákl. přenesená",J1270,0)</f>
        <v>0</v>
      </c>
      <c r="BH1270" s="228">
        <f>IF(N1270="sníž. přenesená",J1270,0)</f>
        <v>0</v>
      </c>
      <c r="BI1270" s="228">
        <f>IF(N1270="nulová",J1270,0)</f>
        <v>0</v>
      </c>
      <c r="BJ1270" s="17" t="s">
        <v>148</v>
      </c>
      <c r="BK1270" s="228">
        <f>ROUND(I1270*H1270,2)</f>
        <v>0</v>
      </c>
      <c r="BL1270" s="17" t="s">
        <v>266</v>
      </c>
      <c r="BM1270" s="227" t="s">
        <v>1591</v>
      </c>
    </row>
    <row r="1271" s="2" customFormat="1" ht="24.15" customHeight="1">
      <c r="A1271" s="38"/>
      <c r="B1271" s="39"/>
      <c r="C1271" s="215" t="s">
        <v>1592</v>
      </c>
      <c r="D1271" s="215" t="s">
        <v>143</v>
      </c>
      <c r="E1271" s="216" t="s">
        <v>1593</v>
      </c>
      <c r="F1271" s="217" t="s">
        <v>1594</v>
      </c>
      <c r="G1271" s="218" t="s">
        <v>155</v>
      </c>
      <c r="H1271" s="219">
        <v>1.115</v>
      </c>
      <c r="I1271" s="220"/>
      <c r="J1271" s="221">
        <f>ROUND(I1271*H1271,2)</f>
        <v>0</v>
      </c>
      <c r="K1271" s="222"/>
      <c r="L1271" s="44"/>
      <c r="M1271" s="223" t="s">
        <v>1</v>
      </c>
      <c r="N1271" s="224" t="s">
        <v>39</v>
      </c>
      <c r="O1271" s="91"/>
      <c r="P1271" s="225">
        <f>O1271*H1271</f>
        <v>0</v>
      </c>
      <c r="Q1271" s="225">
        <v>0</v>
      </c>
      <c r="R1271" s="225">
        <f>Q1271*H1271</f>
        <v>0</v>
      </c>
      <c r="S1271" s="225">
        <v>0</v>
      </c>
      <c r="T1271" s="226">
        <f>S1271*H1271</f>
        <v>0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227" t="s">
        <v>266</v>
      </c>
      <c r="AT1271" s="227" t="s">
        <v>143</v>
      </c>
      <c r="AU1271" s="227" t="s">
        <v>148</v>
      </c>
      <c r="AY1271" s="17" t="s">
        <v>140</v>
      </c>
      <c r="BE1271" s="228">
        <f>IF(N1271="základní",J1271,0)</f>
        <v>0</v>
      </c>
      <c r="BF1271" s="228">
        <f>IF(N1271="snížená",J1271,0)</f>
        <v>0</v>
      </c>
      <c r="BG1271" s="228">
        <f>IF(N1271="zákl. přenesená",J1271,0)</f>
        <v>0</v>
      </c>
      <c r="BH1271" s="228">
        <f>IF(N1271="sníž. přenesená",J1271,0)</f>
        <v>0</v>
      </c>
      <c r="BI1271" s="228">
        <f>IF(N1271="nulová",J1271,0)</f>
        <v>0</v>
      </c>
      <c r="BJ1271" s="17" t="s">
        <v>148</v>
      </c>
      <c r="BK1271" s="228">
        <f>ROUND(I1271*H1271,2)</f>
        <v>0</v>
      </c>
      <c r="BL1271" s="17" t="s">
        <v>266</v>
      </c>
      <c r="BM1271" s="227" t="s">
        <v>1595</v>
      </c>
    </row>
    <row r="1272" s="12" customFormat="1" ht="22.8" customHeight="1">
      <c r="A1272" s="12"/>
      <c r="B1272" s="199"/>
      <c r="C1272" s="200"/>
      <c r="D1272" s="201" t="s">
        <v>72</v>
      </c>
      <c r="E1272" s="213" t="s">
        <v>1596</v>
      </c>
      <c r="F1272" s="213" t="s">
        <v>1597</v>
      </c>
      <c r="G1272" s="200"/>
      <c r="H1272" s="200"/>
      <c r="I1272" s="203"/>
      <c r="J1272" s="214">
        <f>BK1272</f>
        <v>0</v>
      </c>
      <c r="K1272" s="200"/>
      <c r="L1272" s="205"/>
      <c r="M1272" s="206"/>
      <c r="N1272" s="207"/>
      <c r="O1272" s="207"/>
      <c r="P1272" s="208">
        <f>SUM(P1273:P1298)</f>
        <v>0</v>
      </c>
      <c r="Q1272" s="207"/>
      <c r="R1272" s="208">
        <f>SUM(R1273:R1298)</f>
        <v>0.181897</v>
      </c>
      <c r="S1272" s="207"/>
      <c r="T1272" s="209">
        <f>SUM(T1273:T1298)</f>
        <v>0.23201250000000001</v>
      </c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R1272" s="210" t="s">
        <v>148</v>
      </c>
      <c r="AT1272" s="211" t="s">
        <v>72</v>
      </c>
      <c r="AU1272" s="211" t="s">
        <v>81</v>
      </c>
      <c r="AY1272" s="210" t="s">
        <v>140</v>
      </c>
      <c r="BK1272" s="212">
        <f>SUM(BK1273:BK1298)</f>
        <v>0</v>
      </c>
    </row>
    <row r="1273" s="2" customFormat="1" ht="44.25" customHeight="1">
      <c r="A1273" s="38"/>
      <c r="B1273" s="39"/>
      <c r="C1273" s="215" t="s">
        <v>1598</v>
      </c>
      <c r="D1273" s="215" t="s">
        <v>143</v>
      </c>
      <c r="E1273" s="216" t="s">
        <v>1599</v>
      </c>
      <c r="F1273" s="217" t="s">
        <v>1600</v>
      </c>
      <c r="G1273" s="218" t="s">
        <v>146</v>
      </c>
      <c r="H1273" s="219">
        <v>4.2000000000000002</v>
      </c>
      <c r="I1273" s="220"/>
      <c r="J1273" s="221">
        <f>ROUND(I1273*H1273,2)</f>
        <v>0</v>
      </c>
      <c r="K1273" s="222"/>
      <c r="L1273" s="44"/>
      <c r="M1273" s="223" t="s">
        <v>1</v>
      </c>
      <c r="N1273" s="224" t="s">
        <v>39</v>
      </c>
      <c r="O1273" s="91"/>
      <c r="P1273" s="225">
        <f>O1273*H1273</f>
        <v>0</v>
      </c>
      <c r="Q1273" s="225">
        <v>0.017809999999999999</v>
      </c>
      <c r="R1273" s="225">
        <f>Q1273*H1273</f>
        <v>0.074802000000000007</v>
      </c>
      <c r="S1273" s="225">
        <v>0</v>
      </c>
      <c r="T1273" s="226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27" t="s">
        <v>266</v>
      </c>
      <c r="AT1273" s="227" t="s">
        <v>143</v>
      </c>
      <c r="AU1273" s="227" t="s">
        <v>148</v>
      </c>
      <c r="AY1273" s="17" t="s">
        <v>140</v>
      </c>
      <c r="BE1273" s="228">
        <f>IF(N1273="základní",J1273,0)</f>
        <v>0</v>
      </c>
      <c r="BF1273" s="228">
        <f>IF(N1273="snížená",J1273,0)</f>
        <v>0</v>
      </c>
      <c r="BG1273" s="228">
        <f>IF(N1273="zákl. přenesená",J1273,0)</f>
        <v>0</v>
      </c>
      <c r="BH1273" s="228">
        <f>IF(N1273="sníž. přenesená",J1273,0)</f>
        <v>0</v>
      </c>
      <c r="BI1273" s="228">
        <f>IF(N1273="nulová",J1273,0)</f>
        <v>0</v>
      </c>
      <c r="BJ1273" s="17" t="s">
        <v>148</v>
      </c>
      <c r="BK1273" s="228">
        <f>ROUND(I1273*H1273,2)</f>
        <v>0</v>
      </c>
      <c r="BL1273" s="17" t="s">
        <v>266</v>
      </c>
      <c r="BM1273" s="227" t="s">
        <v>1601</v>
      </c>
    </row>
    <row r="1274" s="13" customFormat="1">
      <c r="A1274" s="13"/>
      <c r="B1274" s="229"/>
      <c r="C1274" s="230"/>
      <c r="D1274" s="231" t="s">
        <v>150</v>
      </c>
      <c r="E1274" s="232" t="s">
        <v>1</v>
      </c>
      <c r="F1274" s="233" t="s">
        <v>217</v>
      </c>
      <c r="G1274" s="230"/>
      <c r="H1274" s="232" t="s">
        <v>1</v>
      </c>
      <c r="I1274" s="234"/>
      <c r="J1274" s="230"/>
      <c r="K1274" s="230"/>
      <c r="L1274" s="235"/>
      <c r="M1274" s="236"/>
      <c r="N1274" s="237"/>
      <c r="O1274" s="237"/>
      <c r="P1274" s="237"/>
      <c r="Q1274" s="237"/>
      <c r="R1274" s="237"/>
      <c r="S1274" s="237"/>
      <c r="T1274" s="238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9" t="s">
        <v>150</v>
      </c>
      <c r="AU1274" s="239" t="s">
        <v>148</v>
      </c>
      <c r="AV1274" s="13" t="s">
        <v>81</v>
      </c>
      <c r="AW1274" s="13" t="s">
        <v>30</v>
      </c>
      <c r="AX1274" s="13" t="s">
        <v>73</v>
      </c>
      <c r="AY1274" s="239" t="s">
        <v>140</v>
      </c>
    </row>
    <row r="1275" s="14" customFormat="1">
      <c r="A1275" s="14"/>
      <c r="B1275" s="240"/>
      <c r="C1275" s="241"/>
      <c r="D1275" s="231" t="s">
        <v>150</v>
      </c>
      <c r="E1275" s="242" t="s">
        <v>1</v>
      </c>
      <c r="F1275" s="243" t="s">
        <v>1602</v>
      </c>
      <c r="G1275" s="241"/>
      <c r="H1275" s="244">
        <v>4.2000000000000002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0" t="s">
        <v>150</v>
      </c>
      <c r="AU1275" s="250" t="s">
        <v>148</v>
      </c>
      <c r="AV1275" s="14" t="s">
        <v>148</v>
      </c>
      <c r="AW1275" s="14" t="s">
        <v>30</v>
      </c>
      <c r="AX1275" s="14" t="s">
        <v>73</v>
      </c>
      <c r="AY1275" s="250" t="s">
        <v>140</v>
      </c>
    </row>
    <row r="1276" s="15" customFormat="1">
      <c r="A1276" s="15"/>
      <c r="B1276" s="262"/>
      <c r="C1276" s="263"/>
      <c r="D1276" s="231" t="s">
        <v>150</v>
      </c>
      <c r="E1276" s="264" t="s">
        <v>1</v>
      </c>
      <c r="F1276" s="265" t="s">
        <v>188</v>
      </c>
      <c r="G1276" s="263"/>
      <c r="H1276" s="266">
        <v>4.2000000000000002</v>
      </c>
      <c r="I1276" s="267"/>
      <c r="J1276" s="263"/>
      <c r="K1276" s="263"/>
      <c r="L1276" s="268"/>
      <c r="M1276" s="269"/>
      <c r="N1276" s="270"/>
      <c r="O1276" s="270"/>
      <c r="P1276" s="270"/>
      <c r="Q1276" s="270"/>
      <c r="R1276" s="270"/>
      <c r="S1276" s="270"/>
      <c r="T1276" s="271"/>
      <c r="U1276" s="15"/>
      <c r="V1276" s="15"/>
      <c r="W1276" s="15"/>
      <c r="X1276" s="15"/>
      <c r="Y1276" s="15"/>
      <c r="Z1276" s="15"/>
      <c r="AA1276" s="15"/>
      <c r="AB1276" s="15"/>
      <c r="AC1276" s="15"/>
      <c r="AD1276" s="15"/>
      <c r="AE1276" s="15"/>
      <c r="AT1276" s="272" t="s">
        <v>150</v>
      </c>
      <c r="AU1276" s="272" t="s">
        <v>148</v>
      </c>
      <c r="AV1276" s="15" t="s">
        <v>147</v>
      </c>
      <c r="AW1276" s="15" t="s">
        <v>30</v>
      </c>
      <c r="AX1276" s="15" t="s">
        <v>81</v>
      </c>
      <c r="AY1276" s="272" t="s">
        <v>140</v>
      </c>
    </row>
    <row r="1277" s="2" customFormat="1" ht="16.5" customHeight="1">
      <c r="A1277" s="38"/>
      <c r="B1277" s="39"/>
      <c r="C1277" s="215" t="s">
        <v>1603</v>
      </c>
      <c r="D1277" s="215" t="s">
        <v>143</v>
      </c>
      <c r="E1277" s="216" t="s">
        <v>1604</v>
      </c>
      <c r="F1277" s="217" t="s">
        <v>1605</v>
      </c>
      <c r="G1277" s="218" t="s">
        <v>146</v>
      </c>
      <c r="H1277" s="219">
        <v>4.2000000000000002</v>
      </c>
      <c r="I1277" s="220"/>
      <c r="J1277" s="221">
        <f>ROUND(I1277*H1277,2)</f>
        <v>0</v>
      </c>
      <c r="K1277" s="222"/>
      <c r="L1277" s="44"/>
      <c r="M1277" s="223" t="s">
        <v>1</v>
      </c>
      <c r="N1277" s="224" t="s">
        <v>39</v>
      </c>
      <c r="O1277" s="91"/>
      <c r="P1277" s="225">
        <f>O1277*H1277</f>
        <v>0</v>
      </c>
      <c r="Q1277" s="225">
        <v>0.00010000000000000001</v>
      </c>
      <c r="R1277" s="225">
        <f>Q1277*H1277</f>
        <v>0.00042000000000000002</v>
      </c>
      <c r="S1277" s="225">
        <v>0</v>
      </c>
      <c r="T1277" s="226">
        <f>S1277*H1277</f>
        <v>0</v>
      </c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R1277" s="227" t="s">
        <v>266</v>
      </c>
      <c r="AT1277" s="227" t="s">
        <v>143</v>
      </c>
      <c r="AU1277" s="227" t="s">
        <v>148</v>
      </c>
      <c r="AY1277" s="17" t="s">
        <v>140</v>
      </c>
      <c r="BE1277" s="228">
        <f>IF(N1277="základní",J1277,0)</f>
        <v>0</v>
      </c>
      <c r="BF1277" s="228">
        <f>IF(N1277="snížená",J1277,0)</f>
        <v>0</v>
      </c>
      <c r="BG1277" s="228">
        <f>IF(N1277="zákl. přenesená",J1277,0)</f>
        <v>0</v>
      </c>
      <c r="BH1277" s="228">
        <f>IF(N1277="sníž. přenesená",J1277,0)</f>
        <v>0</v>
      </c>
      <c r="BI1277" s="228">
        <f>IF(N1277="nulová",J1277,0)</f>
        <v>0</v>
      </c>
      <c r="BJ1277" s="17" t="s">
        <v>148</v>
      </c>
      <c r="BK1277" s="228">
        <f>ROUND(I1277*H1277,2)</f>
        <v>0</v>
      </c>
      <c r="BL1277" s="17" t="s">
        <v>266</v>
      </c>
      <c r="BM1277" s="227" t="s">
        <v>1606</v>
      </c>
    </row>
    <row r="1278" s="13" customFormat="1">
      <c r="A1278" s="13"/>
      <c r="B1278" s="229"/>
      <c r="C1278" s="230"/>
      <c r="D1278" s="231" t="s">
        <v>150</v>
      </c>
      <c r="E1278" s="232" t="s">
        <v>1</v>
      </c>
      <c r="F1278" s="233" t="s">
        <v>217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150</v>
      </c>
      <c r="AU1278" s="239" t="s">
        <v>148</v>
      </c>
      <c r="AV1278" s="13" t="s">
        <v>81</v>
      </c>
      <c r="AW1278" s="13" t="s">
        <v>30</v>
      </c>
      <c r="AX1278" s="13" t="s">
        <v>73</v>
      </c>
      <c r="AY1278" s="239" t="s">
        <v>140</v>
      </c>
    </row>
    <row r="1279" s="14" customFormat="1">
      <c r="A1279" s="14"/>
      <c r="B1279" s="240"/>
      <c r="C1279" s="241"/>
      <c r="D1279" s="231" t="s">
        <v>150</v>
      </c>
      <c r="E1279" s="242" t="s">
        <v>1</v>
      </c>
      <c r="F1279" s="243" t="s">
        <v>1602</v>
      </c>
      <c r="G1279" s="241"/>
      <c r="H1279" s="244">
        <v>4.2000000000000002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150</v>
      </c>
      <c r="AU1279" s="250" t="s">
        <v>148</v>
      </c>
      <c r="AV1279" s="14" t="s">
        <v>148</v>
      </c>
      <c r="AW1279" s="14" t="s">
        <v>30</v>
      </c>
      <c r="AX1279" s="14" t="s">
        <v>73</v>
      </c>
      <c r="AY1279" s="250" t="s">
        <v>140</v>
      </c>
    </row>
    <row r="1280" s="15" customFormat="1">
      <c r="A1280" s="15"/>
      <c r="B1280" s="262"/>
      <c r="C1280" s="263"/>
      <c r="D1280" s="231" t="s">
        <v>150</v>
      </c>
      <c r="E1280" s="264" t="s">
        <v>1</v>
      </c>
      <c r="F1280" s="265" t="s">
        <v>188</v>
      </c>
      <c r="G1280" s="263"/>
      <c r="H1280" s="266">
        <v>4.2000000000000002</v>
      </c>
      <c r="I1280" s="267"/>
      <c r="J1280" s="263"/>
      <c r="K1280" s="263"/>
      <c r="L1280" s="268"/>
      <c r="M1280" s="269"/>
      <c r="N1280" s="270"/>
      <c r="O1280" s="270"/>
      <c r="P1280" s="270"/>
      <c r="Q1280" s="270"/>
      <c r="R1280" s="270"/>
      <c r="S1280" s="270"/>
      <c r="T1280" s="271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72" t="s">
        <v>150</v>
      </c>
      <c r="AU1280" s="272" t="s">
        <v>148</v>
      </c>
      <c r="AV1280" s="15" t="s">
        <v>147</v>
      </c>
      <c r="AW1280" s="15" t="s">
        <v>30</v>
      </c>
      <c r="AX1280" s="15" t="s">
        <v>81</v>
      </c>
      <c r="AY1280" s="272" t="s">
        <v>140</v>
      </c>
    </row>
    <row r="1281" s="2" customFormat="1" ht="24.15" customHeight="1">
      <c r="A1281" s="38"/>
      <c r="B1281" s="39"/>
      <c r="C1281" s="215" t="s">
        <v>1607</v>
      </c>
      <c r="D1281" s="215" t="s">
        <v>143</v>
      </c>
      <c r="E1281" s="216" t="s">
        <v>1608</v>
      </c>
      <c r="F1281" s="217" t="s">
        <v>1609</v>
      </c>
      <c r="G1281" s="218" t="s">
        <v>146</v>
      </c>
      <c r="H1281" s="219">
        <v>13.449999999999999</v>
      </c>
      <c r="I1281" s="220"/>
      <c r="J1281" s="221">
        <f>ROUND(I1281*H1281,2)</f>
        <v>0</v>
      </c>
      <c r="K1281" s="222"/>
      <c r="L1281" s="44"/>
      <c r="M1281" s="223" t="s">
        <v>1</v>
      </c>
      <c r="N1281" s="224" t="s">
        <v>39</v>
      </c>
      <c r="O1281" s="91"/>
      <c r="P1281" s="225">
        <f>O1281*H1281</f>
        <v>0</v>
      </c>
      <c r="Q1281" s="225">
        <v>0</v>
      </c>
      <c r="R1281" s="225">
        <f>Q1281*H1281</f>
        <v>0</v>
      </c>
      <c r="S1281" s="225">
        <v>0.017250000000000001</v>
      </c>
      <c r="T1281" s="226">
        <f>S1281*H1281</f>
        <v>0.23201250000000001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266</v>
      </c>
      <c r="AT1281" s="227" t="s">
        <v>143</v>
      </c>
      <c r="AU1281" s="227" t="s">
        <v>148</v>
      </c>
      <c r="AY1281" s="17" t="s">
        <v>140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148</v>
      </c>
      <c r="BK1281" s="228">
        <f>ROUND(I1281*H1281,2)</f>
        <v>0</v>
      </c>
      <c r="BL1281" s="17" t="s">
        <v>266</v>
      </c>
      <c r="BM1281" s="227" t="s">
        <v>1610</v>
      </c>
    </row>
    <row r="1282" s="13" customFormat="1">
      <c r="A1282" s="13"/>
      <c r="B1282" s="229"/>
      <c r="C1282" s="230"/>
      <c r="D1282" s="231" t="s">
        <v>150</v>
      </c>
      <c r="E1282" s="232" t="s">
        <v>1</v>
      </c>
      <c r="F1282" s="233" t="s">
        <v>1611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150</v>
      </c>
      <c r="AU1282" s="239" t="s">
        <v>148</v>
      </c>
      <c r="AV1282" s="13" t="s">
        <v>81</v>
      </c>
      <c r="AW1282" s="13" t="s">
        <v>30</v>
      </c>
      <c r="AX1282" s="13" t="s">
        <v>73</v>
      </c>
      <c r="AY1282" s="239" t="s">
        <v>140</v>
      </c>
    </row>
    <row r="1283" s="14" customFormat="1">
      <c r="A1283" s="14"/>
      <c r="B1283" s="240"/>
      <c r="C1283" s="241"/>
      <c r="D1283" s="231" t="s">
        <v>150</v>
      </c>
      <c r="E1283" s="242" t="s">
        <v>1</v>
      </c>
      <c r="F1283" s="243" t="s">
        <v>1612</v>
      </c>
      <c r="G1283" s="241"/>
      <c r="H1283" s="244">
        <v>13.449999999999999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0" t="s">
        <v>150</v>
      </c>
      <c r="AU1283" s="250" t="s">
        <v>148</v>
      </c>
      <c r="AV1283" s="14" t="s">
        <v>148</v>
      </c>
      <c r="AW1283" s="14" t="s">
        <v>30</v>
      </c>
      <c r="AX1283" s="14" t="s">
        <v>73</v>
      </c>
      <c r="AY1283" s="250" t="s">
        <v>140</v>
      </c>
    </row>
    <row r="1284" s="15" customFormat="1">
      <c r="A1284" s="15"/>
      <c r="B1284" s="262"/>
      <c r="C1284" s="263"/>
      <c r="D1284" s="231" t="s">
        <v>150</v>
      </c>
      <c r="E1284" s="264" t="s">
        <v>1</v>
      </c>
      <c r="F1284" s="265" t="s">
        <v>188</v>
      </c>
      <c r="G1284" s="263"/>
      <c r="H1284" s="266">
        <v>13.449999999999999</v>
      </c>
      <c r="I1284" s="267"/>
      <c r="J1284" s="263"/>
      <c r="K1284" s="263"/>
      <c r="L1284" s="268"/>
      <c r="M1284" s="269"/>
      <c r="N1284" s="270"/>
      <c r="O1284" s="270"/>
      <c r="P1284" s="270"/>
      <c r="Q1284" s="270"/>
      <c r="R1284" s="270"/>
      <c r="S1284" s="270"/>
      <c r="T1284" s="271"/>
      <c r="U1284" s="15"/>
      <c r="V1284" s="15"/>
      <c r="W1284" s="15"/>
      <c r="X1284" s="15"/>
      <c r="Y1284" s="15"/>
      <c r="Z1284" s="15"/>
      <c r="AA1284" s="15"/>
      <c r="AB1284" s="15"/>
      <c r="AC1284" s="15"/>
      <c r="AD1284" s="15"/>
      <c r="AE1284" s="15"/>
      <c r="AT1284" s="272" t="s">
        <v>150</v>
      </c>
      <c r="AU1284" s="272" t="s">
        <v>148</v>
      </c>
      <c r="AV1284" s="15" t="s">
        <v>147</v>
      </c>
      <c r="AW1284" s="15" t="s">
        <v>30</v>
      </c>
      <c r="AX1284" s="15" t="s">
        <v>81</v>
      </c>
      <c r="AY1284" s="272" t="s">
        <v>140</v>
      </c>
    </row>
    <row r="1285" s="2" customFormat="1" ht="16.5" customHeight="1">
      <c r="A1285" s="38"/>
      <c r="B1285" s="39"/>
      <c r="C1285" s="215" t="s">
        <v>1613</v>
      </c>
      <c r="D1285" s="215" t="s">
        <v>143</v>
      </c>
      <c r="E1285" s="216" t="s">
        <v>1614</v>
      </c>
      <c r="F1285" s="217" t="s">
        <v>1615</v>
      </c>
      <c r="G1285" s="218" t="s">
        <v>146</v>
      </c>
      <c r="H1285" s="219">
        <v>3.5</v>
      </c>
      <c r="I1285" s="220"/>
      <c r="J1285" s="221">
        <f>ROUND(I1285*H1285,2)</f>
        <v>0</v>
      </c>
      <c r="K1285" s="222"/>
      <c r="L1285" s="44"/>
      <c r="M1285" s="223" t="s">
        <v>1</v>
      </c>
      <c r="N1285" s="224" t="s">
        <v>39</v>
      </c>
      <c r="O1285" s="91"/>
      <c r="P1285" s="225">
        <f>O1285*H1285</f>
        <v>0</v>
      </c>
      <c r="Q1285" s="225">
        <v>0.00010000000000000001</v>
      </c>
      <c r="R1285" s="225">
        <f>Q1285*H1285</f>
        <v>0.00035</v>
      </c>
      <c r="S1285" s="225">
        <v>0</v>
      </c>
      <c r="T1285" s="226">
        <f>S1285*H1285</f>
        <v>0</v>
      </c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  <c r="AE1285" s="38"/>
      <c r="AR1285" s="227" t="s">
        <v>266</v>
      </c>
      <c r="AT1285" s="227" t="s">
        <v>143</v>
      </c>
      <c r="AU1285" s="227" t="s">
        <v>148</v>
      </c>
      <c r="AY1285" s="17" t="s">
        <v>140</v>
      </c>
      <c r="BE1285" s="228">
        <f>IF(N1285="základní",J1285,0)</f>
        <v>0</v>
      </c>
      <c r="BF1285" s="228">
        <f>IF(N1285="snížená",J1285,0)</f>
        <v>0</v>
      </c>
      <c r="BG1285" s="228">
        <f>IF(N1285="zákl. přenesená",J1285,0)</f>
        <v>0</v>
      </c>
      <c r="BH1285" s="228">
        <f>IF(N1285="sníž. přenesená",J1285,0)</f>
        <v>0</v>
      </c>
      <c r="BI1285" s="228">
        <f>IF(N1285="nulová",J1285,0)</f>
        <v>0</v>
      </c>
      <c r="BJ1285" s="17" t="s">
        <v>148</v>
      </c>
      <c r="BK1285" s="228">
        <f>ROUND(I1285*H1285,2)</f>
        <v>0</v>
      </c>
      <c r="BL1285" s="17" t="s">
        <v>266</v>
      </c>
      <c r="BM1285" s="227" t="s">
        <v>1616</v>
      </c>
    </row>
    <row r="1286" s="13" customFormat="1">
      <c r="A1286" s="13"/>
      <c r="B1286" s="229"/>
      <c r="C1286" s="230"/>
      <c r="D1286" s="231" t="s">
        <v>150</v>
      </c>
      <c r="E1286" s="232" t="s">
        <v>1</v>
      </c>
      <c r="F1286" s="233" t="s">
        <v>1617</v>
      </c>
      <c r="G1286" s="230"/>
      <c r="H1286" s="232" t="s">
        <v>1</v>
      </c>
      <c r="I1286" s="234"/>
      <c r="J1286" s="230"/>
      <c r="K1286" s="230"/>
      <c r="L1286" s="235"/>
      <c r="M1286" s="236"/>
      <c r="N1286" s="237"/>
      <c r="O1286" s="237"/>
      <c r="P1286" s="237"/>
      <c r="Q1286" s="237"/>
      <c r="R1286" s="237"/>
      <c r="S1286" s="237"/>
      <c r="T1286" s="23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9" t="s">
        <v>150</v>
      </c>
      <c r="AU1286" s="239" t="s">
        <v>148</v>
      </c>
      <c r="AV1286" s="13" t="s">
        <v>81</v>
      </c>
      <c r="AW1286" s="13" t="s">
        <v>30</v>
      </c>
      <c r="AX1286" s="13" t="s">
        <v>73</v>
      </c>
      <c r="AY1286" s="239" t="s">
        <v>140</v>
      </c>
    </row>
    <row r="1287" s="14" customFormat="1">
      <c r="A1287" s="14"/>
      <c r="B1287" s="240"/>
      <c r="C1287" s="241"/>
      <c r="D1287" s="231" t="s">
        <v>150</v>
      </c>
      <c r="E1287" s="242" t="s">
        <v>1</v>
      </c>
      <c r="F1287" s="243" t="s">
        <v>694</v>
      </c>
      <c r="G1287" s="241"/>
      <c r="H1287" s="244">
        <v>3.5</v>
      </c>
      <c r="I1287" s="245"/>
      <c r="J1287" s="241"/>
      <c r="K1287" s="241"/>
      <c r="L1287" s="246"/>
      <c r="M1287" s="247"/>
      <c r="N1287" s="248"/>
      <c r="O1287" s="248"/>
      <c r="P1287" s="248"/>
      <c r="Q1287" s="248"/>
      <c r="R1287" s="248"/>
      <c r="S1287" s="248"/>
      <c r="T1287" s="24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0" t="s">
        <v>150</v>
      </c>
      <c r="AU1287" s="250" t="s">
        <v>148</v>
      </c>
      <c r="AV1287" s="14" t="s">
        <v>148</v>
      </c>
      <c r="AW1287" s="14" t="s">
        <v>30</v>
      </c>
      <c r="AX1287" s="14" t="s">
        <v>81</v>
      </c>
      <c r="AY1287" s="250" t="s">
        <v>140</v>
      </c>
    </row>
    <row r="1288" s="2" customFormat="1" ht="24.15" customHeight="1">
      <c r="A1288" s="38"/>
      <c r="B1288" s="39"/>
      <c r="C1288" s="215" t="s">
        <v>1618</v>
      </c>
      <c r="D1288" s="215" t="s">
        <v>143</v>
      </c>
      <c r="E1288" s="216" t="s">
        <v>1619</v>
      </c>
      <c r="F1288" s="217" t="s">
        <v>1620</v>
      </c>
      <c r="G1288" s="218" t="s">
        <v>146</v>
      </c>
      <c r="H1288" s="219">
        <v>3.5</v>
      </c>
      <c r="I1288" s="220"/>
      <c r="J1288" s="221">
        <f>ROUND(I1288*H1288,2)</f>
        <v>0</v>
      </c>
      <c r="K1288" s="222"/>
      <c r="L1288" s="44"/>
      <c r="M1288" s="223" t="s">
        <v>1</v>
      </c>
      <c r="N1288" s="224" t="s">
        <v>39</v>
      </c>
      <c r="O1288" s="91"/>
      <c r="P1288" s="225">
        <f>O1288*H1288</f>
        <v>0</v>
      </c>
      <c r="Q1288" s="225">
        <v>0.02997</v>
      </c>
      <c r="R1288" s="225">
        <f>Q1288*H1288</f>
        <v>0.104895</v>
      </c>
      <c r="S1288" s="225">
        <v>0</v>
      </c>
      <c r="T1288" s="226">
        <f>S1288*H1288</f>
        <v>0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227" t="s">
        <v>266</v>
      </c>
      <c r="AT1288" s="227" t="s">
        <v>143</v>
      </c>
      <c r="AU1288" s="227" t="s">
        <v>148</v>
      </c>
      <c r="AY1288" s="17" t="s">
        <v>140</v>
      </c>
      <c r="BE1288" s="228">
        <f>IF(N1288="základní",J1288,0)</f>
        <v>0</v>
      </c>
      <c r="BF1288" s="228">
        <f>IF(N1288="snížená",J1288,0)</f>
        <v>0</v>
      </c>
      <c r="BG1288" s="228">
        <f>IF(N1288="zákl. přenesená",J1288,0)</f>
        <v>0</v>
      </c>
      <c r="BH1288" s="228">
        <f>IF(N1288="sníž. přenesená",J1288,0)</f>
        <v>0</v>
      </c>
      <c r="BI1288" s="228">
        <f>IF(N1288="nulová",J1288,0)</f>
        <v>0</v>
      </c>
      <c r="BJ1288" s="17" t="s">
        <v>148</v>
      </c>
      <c r="BK1288" s="228">
        <f>ROUND(I1288*H1288,2)</f>
        <v>0</v>
      </c>
      <c r="BL1288" s="17" t="s">
        <v>266</v>
      </c>
      <c r="BM1288" s="227" t="s">
        <v>1621</v>
      </c>
    </row>
    <row r="1289" s="13" customFormat="1">
      <c r="A1289" s="13"/>
      <c r="B1289" s="229"/>
      <c r="C1289" s="230"/>
      <c r="D1289" s="231" t="s">
        <v>150</v>
      </c>
      <c r="E1289" s="232" t="s">
        <v>1</v>
      </c>
      <c r="F1289" s="233" t="s">
        <v>1622</v>
      </c>
      <c r="G1289" s="230"/>
      <c r="H1289" s="232" t="s">
        <v>1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150</v>
      </c>
      <c r="AU1289" s="239" t="s">
        <v>148</v>
      </c>
      <c r="AV1289" s="13" t="s">
        <v>81</v>
      </c>
      <c r="AW1289" s="13" t="s">
        <v>30</v>
      </c>
      <c r="AX1289" s="13" t="s">
        <v>73</v>
      </c>
      <c r="AY1289" s="239" t="s">
        <v>140</v>
      </c>
    </row>
    <row r="1290" s="14" customFormat="1">
      <c r="A1290" s="14"/>
      <c r="B1290" s="240"/>
      <c r="C1290" s="241"/>
      <c r="D1290" s="231" t="s">
        <v>150</v>
      </c>
      <c r="E1290" s="242" t="s">
        <v>1</v>
      </c>
      <c r="F1290" s="243" t="s">
        <v>694</v>
      </c>
      <c r="G1290" s="241"/>
      <c r="H1290" s="244">
        <v>3.5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150</v>
      </c>
      <c r="AU1290" s="250" t="s">
        <v>148</v>
      </c>
      <c r="AV1290" s="14" t="s">
        <v>148</v>
      </c>
      <c r="AW1290" s="14" t="s">
        <v>30</v>
      </c>
      <c r="AX1290" s="14" t="s">
        <v>81</v>
      </c>
      <c r="AY1290" s="250" t="s">
        <v>140</v>
      </c>
    </row>
    <row r="1291" s="2" customFormat="1" ht="33" customHeight="1">
      <c r="A1291" s="38"/>
      <c r="B1291" s="39"/>
      <c r="C1291" s="215" t="s">
        <v>1623</v>
      </c>
      <c r="D1291" s="215" t="s">
        <v>143</v>
      </c>
      <c r="E1291" s="216" t="s">
        <v>1624</v>
      </c>
      <c r="F1291" s="217" t="s">
        <v>1625</v>
      </c>
      <c r="G1291" s="218" t="s">
        <v>173</v>
      </c>
      <c r="H1291" s="219">
        <v>1</v>
      </c>
      <c r="I1291" s="220"/>
      <c r="J1291" s="221">
        <f>ROUND(I1291*H1291,2)</f>
        <v>0</v>
      </c>
      <c r="K1291" s="222"/>
      <c r="L1291" s="44"/>
      <c r="M1291" s="223" t="s">
        <v>1</v>
      </c>
      <c r="N1291" s="224" t="s">
        <v>39</v>
      </c>
      <c r="O1291" s="91"/>
      <c r="P1291" s="225">
        <f>O1291*H1291</f>
        <v>0</v>
      </c>
      <c r="Q1291" s="225">
        <v>3.0000000000000001E-05</v>
      </c>
      <c r="R1291" s="225">
        <f>Q1291*H1291</f>
        <v>3.0000000000000001E-05</v>
      </c>
      <c r="S1291" s="225">
        <v>0</v>
      </c>
      <c r="T1291" s="226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27" t="s">
        <v>266</v>
      </c>
      <c r="AT1291" s="227" t="s">
        <v>143</v>
      </c>
      <c r="AU1291" s="227" t="s">
        <v>148</v>
      </c>
      <c r="AY1291" s="17" t="s">
        <v>140</v>
      </c>
      <c r="BE1291" s="228">
        <f>IF(N1291="základní",J1291,0)</f>
        <v>0</v>
      </c>
      <c r="BF1291" s="228">
        <f>IF(N1291="snížená",J1291,0)</f>
        <v>0</v>
      </c>
      <c r="BG1291" s="228">
        <f>IF(N1291="zákl. přenesená",J1291,0)</f>
        <v>0</v>
      </c>
      <c r="BH1291" s="228">
        <f>IF(N1291="sníž. přenesená",J1291,0)</f>
        <v>0</v>
      </c>
      <c r="BI1291" s="228">
        <f>IF(N1291="nulová",J1291,0)</f>
        <v>0</v>
      </c>
      <c r="BJ1291" s="17" t="s">
        <v>148</v>
      </c>
      <c r="BK1291" s="228">
        <f>ROUND(I1291*H1291,2)</f>
        <v>0</v>
      </c>
      <c r="BL1291" s="17" t="s">
        <v>266</v>
      </c>
      <c r="BM1291" s="227" t="s">
        <v>1626</v>
      </c>
    </row>
    <row r="1292" s="13" customFormat="1">
      <c r="A1292" s="13"/>
      <c r="B1292" s="229"/>
      <c r="C1292" s="230"/>
      <c r="D1292" s="231" t="s">
        <v>150</v>
      </c>
      <c r="E1292" s="232" t="s">
        <v>1</v>
      </c>
      <c r="F1292" s="233" t="s">
        <v>1627</v>
      </c>
      <c r="G1292" s="230"/>
      <c r="H1292" s="232" t="s">
        <v>1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9" t="s">
        <v>150</v>
      </c>
      <c r="AU1292" s="239" t="s">
        <v>148</v>
      </c>
      <c r="AV1292" s="13" t="s">
        <v>81</v>
      </c>
      <c r="AW1292" s="13" t="s">
        <v>30</v>
      </c>
      <c r="AX1292" s="13" t="s">
        <v>73</v>
      </c>
      <c r="AY1292" s="239" t="s">
        <v>140</v>
      </c>
    </row>
    <row r="1293" s="14" customFormat="1">
      <c r="A1293" s="14"/>
      <c r="B1293" s="240"/>
      <c r="C1293" s="241"/>
      <c r="D1293" s="231" t="s">
        <v>150</v>
      </c>
      <c r="E1293" s="242" t="s">
        <v>1</v>
      </c>
      <c r="F1293" s="243" t="s">
        <v>81</v>
      </c>
      <c r="G1293" s="241"/>
      <c r="H1293" s="244">
        <v>1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150</v>
      </c>
      <c r="AU1293" s="250" t="s">
        <v>148</v>
      </c>
      <c r="AV1293" s="14" t="s">
        <v>148</v>
      </c>
      <c r="AW1293" s="14" t="s">
        <v>30</v>
      </c>
      <c r="AX1293" s="14" t="s">
        <v>73</v>
      </c>
      <c r="AY1293" s="250" t="s">
        <v>140</v>
      </c>
    </row>
    <row r="1294" s="15" customFormat="1">
      <c r="A1294" s="15"/>
      <c r="B1294" s="262"/>
      <c r="C1294" s="263"/>
      <c r="D1294" s="231" t="s">
        <v>150</v>
      </c>
      <c r="E1294" s="264" t="s">
        <v>1</v>
      </c>
      <c r="F1294" s="265" t="s">
        <v>188</v>
      </c>
      <c r="G1294" s="263"/>
      <c r="H1294" s="266">
        <v>1</v>
      </c>
      <c r="I1294" s="267"/>
      <c r="J1294" s="263"/>
      <c r="K1294" s="263"/>
      <c r="L1294" s="268"/>
      <c r="M1294" s="269"/>
      <c r="N1294" s="270"/>
      <c r="O1294" s="270"/>
      <c r="P1294" s="270"/>
      <c r="Q1294" s="270"/>
      <c r="R1294" s="270"/>
      <c r="S1294" s="270"/>
      <c r="T1294" s="271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72" t="s">
        <v>150</v>
      </c>
      <c r="AU1294" s="272" t="s">
        <v>148</v>
      </c>
      <c r="AV1294" s="15" t="s">
        <v>147</v>
      </c>
      <c r="AW1294" s="15" t="s">
        <v>30</v>
      </c>
      <c r="AX1294" s="15" t="s">
        <v>81</v>
      </c>
      <c r="AY1294" s="272" t="s">
        <v>140</v>
      </c>
    </row>
    <row r="1295" s="2" customFormat="1" ht="24.15" customHeight="1">
      <c r="A1295" s="38"/>
      <c r="B1295" s="39"/>
      <c r="C1295" s="251" t="s">
        <v>1628</v>
      </c>
      <c r="D1295" s="251" t="s">
        <v>159</v>
      </c>
      <c r="E1295" s="252" t="s">
        <v>1629</v>
      </c>
      <c r="F1295" s="253" t="s">
        <v>1630</v>
      </c>
      <c r="G1295" s="254" t="s">
        <v>173</v>
      </c>
      <c r="H1295" s="255">
        <v>1</v>
      </c>
      <c r="I1295" s="256"/>
      <c r="J1295" s="257">
        <f>ROUND(I1295*H1295,2)</f>
        <v>0</v>
      </c>
      <c r="K1295" s="258"/>
      <c r="L1295" s="259"/>
      <c r="M1295" s="260" t="s">
        <v>1</v>
      </c>
      <c r="N1295" s="261" t="s">
        <v>39</v>
      </c>
      <c r="O1295" s="91"/>
      <c r="P1295" s="225">
        <f>O1295*H1295</f>
        <v>0</v>
      </c>
      <c r="Q1295" s="225">
        <v>0.0014</v>
      </c>
      <c r="R1295" s="225">
        <f>Q1295*H1295</f>
        <v>0.0014</v>
      </c>
      <c r="S1295" s="225">
        <v>0</v>
      </c>
      <c r="T1295" s="226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27" t="s">
        <v>367</v>
      </c>
      <c r="AT1295" s="227" t="s">
        <v>159</v>
      </c>
      <c r="AU1295" s="227" t="s">
        <v>148</v>
      </c>
      <c r="AY1295" s="17" t="s">
        <v>140</v>
      </c>
      <c r="BE1295" s="228">
        <f>IF(N1295="základní",J1295,0)</f>
        <v>0</v>
      </c>
      <c r="BF1295" s="228">
        <f>IF(N1295="snížená",J1295,0)</f>
        <v>0</v>
      </c>
      <c r="BG1295" s="228">
        <f>IF(N1295="zákl. přenesená",J1295,0)</f>
        <v>0</v>
      </c>
      <c r="BH1295" s="228">
        <f>IF(N1295="sníž. přenesená",J1295,0)</f>
        <v>0</v>
      </c>
      <c r="BI1295" s="228">
        <f>IF(N1295="nulová",J1295,0)</f>
        <v>0</v>
      </c>
      <c r="BJ1295" s="17" t="s">
        <v>148</v>
      </c>
      <c r="BK1295" s="228">
        <f>ROUND(I1295*H1295,2)</f>
        <v>0</v>
      </c>
      <c r="BL1295" s="17" t="s">
        <v>266</v>
      </c>
      <c r="BM1295" s="227" t="s">
        <v>1631</v>
      </c>
    </row>
    <row r="1296" s="2" customFormat="1" ht="24.15" customHeight="1">
      <c r="A1296" s="38"/>
      <c r="B1296" s="39"/>
      <c r="C1296" s="215" t="s">
        <v>1632</v>
      </c>
      <c r="D1296" s="215" t="s">
        <v>143</v>
      </c>
      <c r="E1296" s="216" t="s">
        <v>1633</v>
      </c>
      <c r="F1296" s="217" t="s">
        <v>1634</v>
      </c>
      <c r="G1296" s="218" t="s">
        <v>155</v>
      </c>
      <c r="H1296" s="219">
        <v>0.182</v>
      </c>
      <c r="I1296" s="220"/>
      <c r="J1296" s="221">
        <f>ROUND(I1296*H1296,2)</f>
        <v>0</v>
      </c>
      <c r="K1296" s="222"/>
      <c r="L1296" s="44"/>
      <c r="M1296" s="223" t="s">
        <v>1</v>
      </c>
      <c r="N1296" s="224" t="s">
        <v>39</v>
      </c>
      <c r="O1296" s="91"/>
      <c r="P1296" s="225">
        <f>O1296*H1296</f>
        <v>0</v>
      </c>
      <c r="Q1296" s="225">
        <v>0</v>
      </c>
      <c r="R1296" s="225">
        <f>Q1296*H1296</f>
        <v>0</v>
      </c>
      <c r="S1296" s="225">
        <v>0</v>
      </c>
      <c r="T1296" s="226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27" t="s">
        <v>266</v>
      </c>
      <c r="AT1296" s="227" t="s">
        <v>143</v>
      </c>
      <c r="AU1296" s="227" t="s">
        <v>148</v>
      </c>
      <c r="AY1296" s="17" t="s">
        <v>140</v>
      </c>
      <c r="BE1296" s="228">
        <f>IF(N1296="základní",J1296,0)</f>
        <v>0</v>
      </c>
      <c r="BF1296" s="228">
        <f>IF(N1296="snížená",J1296,0)</f>
        <v>0</v>
      </c>
      <c r="BG1296" s="228">
        <f>IF(N1296="zákl. přenesená",J1296,0)</f>
        <v>0</v>
      </c>
      <c r="BH1296" s="228">
        <f>IF(N1296="sníž. přenesená",J1296,0)</f>
        <v>0</v>
      </c>
      <c r="BI1296" s="228">
        <f>IF(N1296="nulová",J1296,0)</f>
        <v>0</v>
      </c>
      <c r="BJ1296" s="17" t="s">
        <v>148</v>
      </c>
      <c r="BK1296" s="228">
        <f>ROUND(I1296*H1296,2)</f>
        <v>0</v>
      </c>
      <c r="BL1296" s="17" t="s">
        <v>266</v>
      </c>
      <c r="BM1296" s="227" t="s">
        <v>1635</v>
      </c>
    </row>
    <row r="1297" s="2" customFormat="1" ht="24.15" customHeight="1">
      <c r="A1297" s="38"/>
      <c r="B1297" s="39"/>
      <c r="C1297" s="215" t="s">
        <v>1636</v>
      </c>
      <c r="D1297" s="215" t="s">
        <v>143</v>
      </c>
      <c r="E1297" s="216" t="s">
        <v>1637</v>
      </c>
      <c r="F1297" s="217" t="s">
        <v>1638</v>
      </c>
      <c r="G1297" s="218" t="s">
        <v>155</v>
      </c>
      <c r="H1297" s="219">
        <v>0.182</v>
      </c>
      <c r="I1297" s="220"/>
      <c r="J1297" s="221">
        <f>ROUND(I1297*H1297,2)</f>
        <v>0</v>
      </c>
      <c r="K1297" s="222"/>
      <c r="L1297" s="44"/>
      <c r="M1297" s="223" t="s">
        <v>1</v>
      </c>
      <c r="N1297" s="224" t="s">
        <v>39</v>
      </c>
      <c r="O1297" s="91"/>
      <c r="P1297" s="225">
        <f>O1297*H1297</f>
        <v>0</v>
      </c>
      <c r="Q1297" s="225">
        <v>0</v>
      </c>
      <c r="R1297" s="225">
        <f>Q1297*H1297</f>
        <v>0</v>
      </c>
      <c r="S1297" s="225">
        <v>0</v>
      </c>
      <c r="T1297" s="226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27" t="s">
        <v>266</v>
      </c>
      <c r="AT1297" s="227" t="s">
        <v>143</v>
      </c>
      <c r="AU1297" s="227" t="s">
        <v>148</v>
      </c>
      <c r="AY1297" s="17" t="s">
        <v>140</v>
      </c>
      <c r="BE1297" s="228">
        <f>IF(N1297="základní",J1297,0)</f>
        <v>0</v>
      </c>
      <c r="BF1297" s="228">
        <f>IF(N1297="snížená",J1297,0)</f>
        <v>0</v>
      </c>
      <c r="BG1297" s="228">
        <f>IF(N1297="zákl. přenesená",J1297,0)</f>
        <v>0</v>
      </c>
      <c r="BH1297" s="228">
        <f>IF(N1297="sníž. přenesená",J1297,0)</f>
        <v>0</v>
      </c>
      <c r="BI1297" s="228">
        <f>IF(N1297="nulová",J1297,0)</f>
        <v>0</v>
      </c>
      <c r="BJ1297" s="17" t="s">
        <v>148</v>
      </c>
      <c r="BK1297" s="228">
        <f>ROUND(I1297*H1297,2)</f>
        <v>0</v>
      </c>
      <c r="BL1297" s="17" t="s">
        <v>266</v>
      </c>
      <c r="BM1297" s="227" t="s">
        <v>1639</v>
      </c>
    </row>
    <row r="1298" s="2" customFormat="1" ht="24.15" customHeight="1">
      <c r="A1298" s="38"/>
      <c r="B1298" s="39"/>
      <c r="C1298" s="215" t="s">
        <v>1640</v>
      </c>
      <c r="D1298" s="215" t="s">
        <v>143</v>
      </c>
      <c r="E1298" s="216" t="s">
        <v>1641</v>
      </c>
      <c r="F1298" s="217" t="s">
        <v>1642</v>
      </c>
      <c r="G1298" s="218" t="s">
        <v>155</v>
      </c>
      <c r="H1298" s="219">
        <v>0.182</v>
      </c>
      <c r="I1298" s="220"/>
      <c r="J1298" s="221">
        <f>ROUND(I1298*H1298,2)</f>
        <v>0</v>
      </c>
      <c r="K1298" s="222"/>
      <c r="L1298" s="44"/>
      <c r="M1298" s="223" t="s">
        <v>1</v>
      </c>
      <c r="N1298" s="224" t="s">
        <v>39</v>
      </c>
      <c r="O1298" s="91"/>
      <c r="P1298" s="225">
        <f>O1298*H1298</f>
        <v>0</v>
      </c>
      <c r="Q1298" s="225">
        <v>0</v>
      </c>
      <c r="R1298" s="225">
        <f>Q1298*H1298</f>
        <v>0</v>
      </c>
      <c r="S1298" s="225">
        <v>0</v>
      </c>
      <c r="T1298" s="226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7" t="s">
        <v>266</v>
      </c>
      <c r="AT1298" s="227" t="s">
        <v>143</v>
      </c>
      <c r="AU1298" s="227" t="s">
        <v>148</v>
      </c>
      <c r="AY1298" s="17" t="s">
        <v>140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17" t="s">
        <v>148</v>
      </c>
      <c r="BK1298" s="228">
        <f>ROUND(I1298*H1298,2)</f>
        <v>0</v>
      </c>
      <c r="BL1298" s="17" t="s">
        <v>266</v>
      </c>
      <c r="BM1298" s="227" t="s">
        <v>1643</v>
      </c>
    </row>
    <row r="1299" s="12" customFormat="1" ht="22.8" customHeight="1">
      <c r="A1299" s="12"/>
      <c r="B1299" s="199"/>
      <c r="C1299" s="200"/>
      <c r="D1299" s="201" t="s">
        <v>72</v>
      </c>
      <c r="E1299" s="213" t="s">
        <v>1644</v>
      </c>
      <c r="F1299" s="213" t="s">
        <v>1645</v>
      </c>
      <c r="G1299" s="200"/>
      <c r="H1299" s="200"/>
      <c r="I1299" s="203"/>
      <c r="J1299" s="214">
        <f>BK1299</f>
        <v>0</v>
      </c>
      <c r="K1299" s="200"/>
      <c r="L1299" s="205"/>
      <c r="M1299" s="206"/>
      <c r="N1299" s="207"/>
      <c r="O1299" s="207"/>
      <c r="P1299" s="208">
        <f>SUM(P1300:P1370)</f>
        <v>0</v>
      </c>
      <c r="Q1299" s="207"/>
      <c r="R1299" s="208">
        <f>SUM(R1300:R1370)</f>
        <v>0.19709000000000002</v>
      </c>
      <c r="S1299" s="207"/>
      <c r="T1299" s="209">
        <f>SUM(T1300:T1370)</f>
        <v>0.59027499999999999</v>
      </c>
      <c r="U1299" s="12"/>
      <c r="V1299" s="12"/>
      <c r="W1299" s="12"/>
      <c r="X1299" s="12"/>
      <c r="Y1299" s="12"/>
      <c r="Z1299" s="12"/>
      <c r="AA1299" s="12"/>
      <c r="AB1299" s="12"/>
      <c r="AC1299" s="12"/>
      <c r="AD1299" s="12"/>
      <c r="AE1299" s="12"/>
      <c r="AR1299" s="210" t="s">
        <v>148</v>
      </c>
      <c r="AT1299" s="211" t="s">
        <v>72</v>
      </c>
      <c r="AU1299" s="211" t="s">
        <v>81</v>
      </c>
      <c r="AY1299" s="210" t="s">
        <v>140</v>
      </c>
      <c r="BK1299" s="212">
        <f>SUM(BK1300:BK1370)</f>
        <v>0</v>
      </c>
    </row>
    <row r="1300" s="2" customFormat="1" ht="24.15" customHeight="1">
      <c r="A1300" s="38"/>
      <c r="B1300" s="39"/>
      <c r="C1300" s="215" t="s">
        <v>1646</v>
      </c>
      <c r="D1300" s="215" t="s">
        <v>143</v>
      </c>
      <c r="E1300" s="216" t="s">
        <v>1647</v>
      </c>
      <c r="F1300" s="217" t="s">
        <v>1648</v>
      </c>
      <c r="G1300" s="218" t="s">
        <v>146</v>
      </c>
      <c r="H1300" s="219">
        <v>3.5</v>
      </c>
      <c r="I1300" s="220"/>
      <c r="J1300" s="221">
        <f>ROUND(I1300*H1300,2)</f>
        <v>0</v>
      </c>
      <c r="K1300" s="222"/>
      <c r="L1300" s="44"/>
      <c r="M1300" s="223" t="s">
        <v>1</v>
      </c>
      <c r="N1300" s="224" t="s">
        <v>39</v>
      </c>
      <c r="O1300" s="91"/>
      <c r="P1300" s="225">
        <f>O1300*H1300</f>
        <v>0</v>
      </c>
      <c r="Q1300" s="225">
        <v>0</v>
      </c>
      <c r="R1300" s="225">
        <f>Q1300*H1300</f>
        <v>0</v>
      </c>
      <c r="S1300" s="225">
        <v>0.024649999999999998</v>
      </c>
      <c r="T1300" s="226">
        <f>S1300*H1300</f>
        <v>0.086274999999999991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266</v>
      </c>
      <c r="AT1300" s="227" t="s">
        <v>143</v>
      </c>
      <c r="AU1300" s="227" t="s">
        <v>148</v>
      </c>
      <c r="AY1300" s="17" t="s">
        <v>140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148</v>
      </c>
      <c r="BK1300" s="228">
        <f>ROUND(I1300*H1300,2)</f>
        <v>0</v>
      </c>
      <c r="BL1300" s="17" t="s">
        <v>266</v>
      </c>
      <c r="BM1300" s="227" t="s">
        <v>1649</v>
      </c>
    </row>
    <row r="1301" s="13" customFormat="1">
      <c r="A1301" s="13"/>
      <c r="B1301" s="229"/>
      <c r="C1301" s="230"/>
      <c r="D1301" s="231" t="s">
        <v>150</v>
      </c>
      <c r="E1301" s="232" t="s">
        <v>1</v>
      </c>
      <c r="F1301" s="233" t="s">
        <v>1650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150</v>
      </c>
      <c r="AU1301" s="239" t="s">
        <v>148</v>
      </c>
      <c r="AV1301" s="13" t="s">
        <v>81</v>
      </c>
      <c r="AW1301" s="13" t="s">
        <v>30</v>
      </c>
      <c r="AX1301" s="13" t="s">
        <v>73</v>
      </c>
      <c r="AY1301" s="239" t="s">
        <v>140</v>
      </c>
    </row>
    <row r="1302" s="14" customFormat="1">
      <c r="A1302" s="14"/>
      <c r="B1302" s="240"/>
      <c r="C1302" s="241"/>
      <c r="D1302" s="231" t="s">
        <v>150</v>
      </c>
      <c r="E1302" s="242" t="s">
        <v>1</v>
      </c>
      <c r="F1302" s="243" t="s">
        <v>694</v>
      </c>
      <c r="G1302" s="241"/>
      <c r="H1302" s="244">
        <v>3.5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150</v>
      </c>
      <c r="AU1302" s="250" t="s">
        <v>148</v>
      </c>
      <c r="AV1302" s="14" t="s">
        <v>148</v>
      </c>
      <c r="AW1302" s="14" t="s">
        <v>30</v>
      </c>
      <c r="AX1302" s="14" t="s">
        <v>81</v>
      </c>
      <c r="AY1302" s="250" t="s">
        <v>140</v>
      </c>
    </row>
    <row r="1303" s="2" customFormat="1" ht="16.5" customHeight="1">
      <c r="A1303" s="38"/>
      <c r="B1303" s="39"/>
      <c r="C1303" s="215" t="s">
        <v>1651</v>
      </c>
      <c r="D1303" s="215" t="s">
        <v>143</v>
      </c>
      <c r="E1303" s="216" t="s">
        <v>1652</v>
      </c>
      <c r="F1303" s="217" t="s">
        <v>1653</v>
      </c>
      <c r="G1303" s="218" t="s">
        <v>173</v>
      </c>
      <c r="H1303" s="219">
        <v>5</v>
      </c>
      <c r="I1303" s="220"/>
      <c r="J1303" s="221">
        <f>ROUND(I1303*H1303,2)</f>
        <v>0</v>
      </c>
      <c r="K1303" s="222"/>
      <c r="L1303" s="44"/>
      <c r="M1303" s="223" t="s">
        <v>1</v>
      </c>
      <c r="N1303" s="224" t="s">
        <v>39</v>
      </c>
      <c r="O1303" s="91"/>
      <c r="P1303" s="225">
        <f>O1303*H1303</f>
        <v>0</v>
      </c>
      <c r="Q1303" s="225">
        <v>0</v>
      </c>
      <c r="R1303" s="225">
        <f>Q1303*H1303</f>
        <v>0</v>
      </c>
      <c r="S1303" s="225">
        <v>0.001</v>
      </c>
      <c r="T1303" s="226">
        <f>S1303*H1303</f>
        <v>0.0050000000000000001</v>
      </c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R1303" s="227" t="s">
        <v>266</v>
      </c>
      <c r="AT1303" s="227" t="s">
        <v>143</v>
      </c>
      <c r="AU1303" s="227" t="s">
        <v>148</v>
      </c>
      <c r="AY1303" s="17" t="s">
        <v>140</v>
      </c>
      <c r="BE1303" s="228">
        <f>IF(N1303="základní",J1303,0)</f>
        <v>0</v>
      </c>
      <c r="BF1303" s="228">
        <f>IF(N1303="snížená",J1303,0)</f>
        <v>0</v>
      </c>
      <c r="BG1303" s="228">
        <f>IF(N1303="zákl. přenesená",J1303,0)</f>
        <v>0</v>
      </c>
      <c r="BH1303" s="228">
        <f>IF(N1303="sníž. přenesená",J1303,0)</f>
        <v>0</v>
      </c>
      <c r="BI1303" s="228">
        <f>IF(N1303="nulová",J1303,0)</f>
        <v>0</v>
      </c>
      <c r="BJ1303" s="17" t="s">
        <v>148</v>
      </c>
      <c r="BK1303" s="228">
        <f>ROUND(I1303*H1303,2)</f>
        <v>0</v>
      </c>
      <c r="BL1303" s="17" t="s">
        <v>266</v>
      </c>
      <c r="BM1303" s="227" t="s">
        <v>1654</v>
      </c>
    </row>
    <row r="1304" s="14" customFormat="1">
      <c r="A1304" s="14"/>
      <c r="B1304" s="240"/>
      <c r="C1304" s="241"/>
      <c r="D1304" s="231" t="s">
        <v>150</v>
      </c>
      <c r="E1304" s="242" t="s">
        <v>1</v>
      </c>
      <c r="F1304" s="243" t="s">
        <v>170</v>
      </c>
      <c r="G1304" s="241"/>
      <c r="H1304" s="244">
        <v>5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150</v>
      </c>
      <c r="AU1304" s="250" t="s">
        <v>148</v>
      </c>
      <c r="AV1304" s="14" t="s">
        <v>148</v>
      </c>
      <c r="AW1304" s="14" t="s">
        <v>30</v>
      </c>
      <c r="AX1304" s="14" t="s">
        <v>81</v>
      </c>
      <c r="AY1304" s="250" t="s">
        <v>140</v>
      </c>
    </row>
    <row r="1305" s="2" customFormat="1" ht="24.15" customHeight="1">
      <c r="A1305" s="38"/>
      <c r="B1305" s="39"/>
      <c r="C1305" s="215" t="s">
        <v>1655</v>
      </c>
      <c r="D1305" s="215" t="s">
        <v>143</v>
      </c>
      <c r="E1305" s="216" t="s">
        <v>1656</v>
      </c>
      <c r="F1305" s="217" t="s">
        <v>1657</v>
      </c>
      <c r="G1305" s="218" t="s">
        <v>173</v>
      </c>
      <c r="H1305" s="219">
        <v>5</v>
      </c>
      <c r="I1305" s="220"/>
      <c r="J1305" s="221">
        <f>ROUND(I1305*H1305,2)</f>
        <v>0</v>
      </c>
      <c r="K1305" s="222"/>
      <c r="L1305" s="44"/>
      <c r="M1305" s="223" t="s">
        <v>1</v>
      </c>
      <c r="N1305" s="224" t="s">
        <v>39</v>
      </c>
      <c r="O1305" s="91"/>
      <c r="P1305" s="225">
        <f>O1305*H1305</f>
        <v>0</v>
      </c>
      <c r="Q1305" s="225">
        <v>0</v>
      </c>
      <c r="R1305" s="225">
        <f>Q1305*H1305</f>
        <v>0</v>
      </c>
      <c r="S1305" s="225">
        <v>0</v>
      </c>
      <c r="T1305" s="226">
        <f>S1305*H1305</f>
        <v>0</v>
      </c>
      <c r="U1305" s="38"/>
      <c r="V1305" s="38"/>
      <c r="W1305" s="38"/>
      <c r="X1305" s="38"/>
      <c r="Y1305" s="38"/>
      <c r="Z1305" s="38"/>
      <c r="AA1305" s="38"/>
      <c r="AB1305" s="38"/>
      <c r="AC1305" s="38"/>
      <c r="AD1305" s="38"/>
      <c r="AE1305" s="38"/>
      <c r="AR1305" s="227" t="s">
        <v>266</v>
      </c>
      <c r="AT1305" s="227" t="s">
        <v>143</v>
      </c>
      <c r="AU1305" s="227" t="s">
        <v>148</v>
      </c>
      <c r="AY1305" s="17" t="s">
        <v>140</v>
      </c>
      <c r="BE1305" s="228">
        <f>IF(N1305="základní",J1305,0)</f>
        <v>0</v>
      </c>
      <c r="BF1305" s="228">
        <f>IF(N1305="snížená",J1305,0)</f>
        <v>0</v>
      </c>
      <c r="BG1305" s="228">
        <f>IF(N1305="zákl. přenesená",J1305,0)</f>
        <v>0</v>
      </c>
      <c r="BH1305" s="228">
        <f>IF(N1305="sníž. přenesená",J1305,0)</f>
        <v>0</v>
      </c>
      <c r="BI1305" s="228">
        <f>IF(N1305="nulová",J1305,0)</f>
        <v>0</v>
      </c>
      <c r="BJ1305" s="17" t="s">
        <v>148</v>
      </c>
      <c r="BK1305" s="228">
        <f>ROUND(I1305*H1305,2)</f>
        <v>0</v>
      </c>
      <c r="BL1305" s="17" t="s">
        <v>266</v>
      </c>
      <c r="BM1305" s="227" t="s">
        <v>1658</v>
      </c>
    </row>
    <row r="1306" s="14" customFormat="1">
      <c r="A1306" s="14"/>
      <c r="B1306" s="240"/>
      <c r="C1306" s="241"/>
      <c r="D1306" s="231" t="s">
        <v>150</v>
      </c>
      <c r="E1306" s="242" t="s">
        <v>1</v>
      </c>
      <c r="F1306" s="243" t="s">
        <v>763</v>
      </c>
      <c r="G1306" s="241"/>
      <c r="H1306" s="244">
        <v>5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150</v>
      </c>
      <c r="AU1306" s="250" t="s">
        <v>148</v>
      </c>
      <c r="AV1306" s="14" t="s">
        <v>148</v>
      </c>
      <c r="AW1306" s="14" t="s">
        <v>30</v>
      </c>
      <c r="AX1306" s="14" t="s">
        <v>81</v>
      </c>
      <c r="AY1306" s="250" t="s">
        <v>140</v>
      </c>
    </row>
    <row r="1307" s="2" customFormat="1" ht="33" customHeight="1">
      <c r="A1307" s="38"/>
      <c r="B1307" s="39"/>
      <c r="C1307" s="251" t="s">
        <v>1659</v>
      </c>
      <c r="D1307" s="251" t="s">
        <v>159</v>
      </c>
      <c r="E1307" s="252" t="s">
        <v>1660</v>
      </c>
      <c r="F1307" s="253" t="s">
        <v>1661</v>
      </c>
      <c r="G1307" s="254" t="s">
        <v>173</v>
      </c>
      <c r="H1307" s="255">
        <v>2</v>
      </c>
      <c r="I1307" s="256"/>
      <c r="J1307" s="257">
        <f>ROUND(I1307*H1307,2)</f>
        <v>0</v>
      </c>
      <c r="K1307" s="258"/>
      <c r="L1307" s="259"/>
      <c r="M1307" s="260" t="s">
        <v>1</v>
      </c>
      <c r="N1307" s="261" t="s">
        <v>39</v>
      </c>
      <c r="O1307" s="91"/>
      <c r="P1307" s="225">
        <f>O1307*H1307</f>
        <v>0</v>
      </c>
      <c r="Q1307" s="225">
        <v>0.024</v>
      </c>
      <c r="R1307" s="225">
        <f>Q1307*H1307</f>
        <v>0.048000000000000001</v>
      </c>
      <c r="S1307" s="225">
        <v>0</v>
      </c>
      <c r="T1307" s="226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7" t="s">
        <v>367</v>
      </c>
      <c r="AT1307" s="227" t="s">
        <v>159</v>
      </c>
      <c r="AU1307" s="227" t="s">
        <v>148</v>
      </c>
      <c r="AY1307" s="17" t="s">
        <v>140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17" t="s">
        <v>148</v>
      </c>
      <c r="BK1307" s="228">
        <f>ROUND(I1307*H1307,2)</f>
        <v>0</v>
      </c>
      <c r="BL1307" s="17" t="s">
        <v>266</v>
      </c>
      <c r="BM1307" s="227" t="s">
        <v>1662</v>
      </c>
    </row>
    <row r="1308" s="13" customFormat="1">
      <c r="A1308" s="13"/>
      <c r="B1308" s="229"/>
      <c r="C1308" s="230"/>
      <c r="D1308" s="231" t="s">
        <v>150</v>
      </c>
      <c r="E1308" s="232" t="s">
        <v>1</v>
      </c>
      <c r="F1308" s="233" t="s">
        <v>1663</v>
      </c>
      <c r="G1308" s="230"/>
      <c r="H1308" s="232" t="s">
        <v>1</v>
      </c>
      <c r="I1308" s="234"/>
      <c r="J1308" s="230"/>
      <c r="K1308" s="230"/>
      <c r="L1308" s="235"/>
      <c r="M1308" s="236"/>
      <c r="N1308" s="237"/>
      <c r="O1308" s="237"/>
      <c r="P1308" s="237"/>
      <c r="Q1308" s="237"/>
      <c r="R1308" s="237"/>
      <c r="S1308" s="237"/>
      <c r="T1308" s="23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9" t="s">
        <v>150</v>
      </c>
      <c r="AU1308" s="239" t="s">
        <v>148</v>
      </c>
      <c r="AV1308" s="13" t="s">
        <v>81</v>
      </c>
      <c r="AW1308" s="13" t="s">
        <v>30</v>
      </c>
      <c r="AX1308" s="13" t="s">
        <v>73</v>
      </c>
      <c r="AY1308" s="239" t="s">
        <v>140</v>
      </c>
    </row>
    <row r="1309" s="14" customFormat="1">
      <c r="A1309" s="14"/>
      <c r="B1309" s="240"/>
      <c r="C1309" s="241"/>
      <c r="D1309" s="231" t="s">
        <v>150</v>
      </c>
      <c r="E1309" s="242" t="s">
        <v>1</v>
      </c>
      <c r="F1309" s="243" t="s">
        <v>81</v>
      </c>
      <c r="G1309" s="241"/>
      <c r="H1309" s="244">
        <v>1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150</v>
      </c>
      <c r="AU1309" s="250" t="s">
        <v>148</v>
      </c>
      <c r="AV1309" s="14" t="s">
        <v>148</v>
      </c>
      <c r="AW1309" s="14" t="s">
        <v>30</v>
      </c>
      <c r="AX1309" s="14" t="s">
        <v>73</v>
      </c>
      <c r="AY1309" s="250" t="s">
        <v>140</v>
      </c>
    </row>
    <row r="1310" s="13" customFormat="1">
      <c r="A1310" s="13"/>
      <c r="B1310" s="229"/>
      <c r="C1310" s="230"/>
      <c r="D1310" s="231" t="s">
        <v>150</v>
      </c>
      <c r="E1310" s="232" t="s">
        <v>1</v>
      </c>
      <c r="F1310" s="233" t="s">
        <v>1664</v>
      </c>
      <c r="G1310" s="230"/>
      <c r="H1310" s="232" t="s">
        <v>1</v>
      </c>
      <c r="I1310" s="234"/>
      <c r="J1310" s="230"/>
      <c r="K1310" s="230"/>
      <c r="L1310" s="235"/>
      <c r="M1310" s="236"/>
      <c r="N1310" s="237"/>
      <c r="O1310" s="237"/>
      <c r="P1310" s="237"/>
      <c r="Q1310" s="237"/>
      <c r="R1310" s="237"/>
      <c r="S1310" s="237"/>
      <c r="T1310" s="238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9" t="s">
        <v>150</v>
      </c>
      <c r="AU1310" s="239" t="s">
        <v>148</v>
      </c>
      <c r="AV1310" s="13" t="s">
        <v>81</v>
      </c>
      <c r="AW1310" s="13" t="s">
        <v>30</v>
      </c>
      <c r="AX1310" s="13" t="s">
        <v>73</v>
      </c>
      <c r="AY1310" s="239" t="s">
        <v>140</v>
      </c>
    </row>
    <row r="1311" s="14" customFormat="1">
      <c r="A1311" s="14"/>
      <c r="B1311" s="240"/>
      <c r="C1311" s="241"/>
      <c r="D1311" s="231" t="s">
        <v>150</v>
      </c>
      <c r="E1311" s="242" t="s">
        <v>1</v>
      </c>
      <c r="F1311" s="243" t="s">
        <v>81</v>
      </c>
      <c r="G1311" s="241"/>
      <c r="H1311" s="244">
        <v>1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0" t="s">
        <v>150</v>
      </c>
      <c r="AU1311" s="250" t="s">
        <v>148</v>
      </c>
      <c r="AV1311" s="14" t="s">
        <v>148</v>
      </c>
      <c r="AW1311" s="14" t="s">
        <v>30</v>
      </c>
      <c r="AX1311" s="14" t="s">
        <v>73</v>
      </c>
      <c r="AY1311" s="250" t="s">
        <v>140</v>
      </c>
    </row>
    <row r="1312" s="15" customFormat="1">
      <c r="A1312" s="15"/>
      <c r="B1312" s="262"/>
      <c r="C1312" s="263"/>
      <c r="D1312" s="231" t="s">
        <v>150</v>
      </c>
      <c r="E1312" s="264" t="s">
        <v>1</v>
      </c>
      <c r="F1312" s="265" t="s">
        <v>188</v>
      </c>
      <c r="G1312" s="263"/>
      <c r="H1312" s="266">
        <v>2</v>
      </c>
      <c r="I1312" s="267"/>
      <c r="J1312" s="263"/>
      <c r="K1312" s="263"/>
      <c r="L1312" s="268"/>
      <c r="M1312" s="269"/>
      <c r="N1312" s="270"/>
      <c r="O1312" s="270"/>
      <c r="P1312" s="270"/>
      <c r="Q1312" s="270"/>
      <c r="R1312" s="270"/>
      <c r="S1312" s="270"/>
      <c r="T1312" s="271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272" t="s">
        <v>150</v>
      </c>
      <c r="AU1312" s="272" t="s">
        <v>148</v>
      </c>
      <c r="AV1312" s="15" t="s">
        <v>147</v>
      </c>
      <c r="AW1312" s="15" t="s">
        <v>30</v>
      </c>
      <c r="AX1312" s="15" t="s">
        <v>81</v>
      </c>
      <c r="AY1312" s="272" t="s">
        <v>140</v>
      </c>
    </row>
    <row r="1313" s="2" customFormat="1" ht="24.15" customHeight="1">
      <c r="A1313" s="38"/>
      <c r="B1313" s="39"/>
      <c r="C1313" s="251" t="s">
        <v>1665</v>
      </c>
      <c r="D1313" s="251" t="s">
        <v>159</v>
      </c>
      <c r="E1313" s="252" t="s">
        <v>1666</v>
      </c>
      <c r="F1313" s="253" t="s">
        <v>1667</v>
      </c>
      <c r="G1313" s="254" t="s">
        <v>173</v>
      </c>
      <c r="H1313" s="255">
        <v>1</v>
      </c>
      <c r="I1313" s="256"/>
      <c r="J1313" s="257">
        <f>ROUND(I1313*H1313,2)</f>
        <v>0</v>
      </c>
      <c r="K1313" s="258"/>
      <c r="L1313" s="259"/>
      <c r="M1313" s="260" t="s">
        <v>1</v>
      </c>
      <c r="N1313" s="261" t="s">
        <v>39</v>
      </c>
      <c r="O1313" s="91"/>
      <c r="P1313" s="225">
        <f>O1313*H1313</f>
        <v>0</v>
      </c>
      <c r="Q1313" s="225">
        <v>0.02</v>
      </c>
      <c r="R1313" s="225">
        <f>Q1313*H1313</f>
        <v>0.02</v>
      </c>
      <c r="S1313" s="225">
        <v>0</v>
      </c>
      <c r="T1313" s="226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27" t="s">
        <v>367</v>
      </c>
      <c r="AT1313" s="227" t="s">
        <v>159</v>
      </c>
      <c r="AU1313" s="227" t="s">
        <v>148</v>
      </c>
      <c r="AY1313" s="17" t="s">
        <v>140</v>
      </c>
      <c r="BE1313" s="228">
        <f>IF(N1313="základní",J1313,0)</f>
        <v>0</v>
      </c>
      <c r="BF1313" s="228">
        <f>IF(N1313="snížená",J1313,0)</f>
        <v>0</v>
      </c>
      <c r="BG1313" s="228">
        <f>IF(N1313="zákl. přenesená",J1313,0)</f>
        <v>0</v>
      </c>
      <c r="BH1313" s="228">
        <f>IF(N1313="sníž. přenesená",J1313,0)</f>
        <v>0</v>
      </c>
      <c r="BI1313" s="228">
        <f>IF(N1313="nulová",J1313,0)</f>
        <v>0</v>
      </c>
      <c r="BJ1313" s="17" t="s">
        <v>148</v>
      </c>
      <c r="BK1313" s="228">
        <f>ROUND(I1313*H1313,2)</f>
        <v>0</v>
      </c>
      <c r="BL1313" s="17" t="s">
        <v>266</v>
      </c>
      <c r="BM1313" s="227" t="s">
        <v>1668</v>
      </c>
    </row>
    <row r="1314" s="13" customFormat="1">
      <c r="A1314" s="13"/>
      <c r="B1314" s="229"/>
      <c r="C1314" s="230"/>
      <c r="D1314" s="231" t="s">
        <v>150</v>
      </c>
      <c r="E1314" s="232" t="s">
        <v>1</v>
      </c>
      <c r="F1314" s="233" t="s">
        <v>1669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150</v>
      </c>
      <c r="AU1314" s="239" t="s">
        <v>148</v>
      </c>
      <c r="AV1314" s="13" t="s">
        <v>81</v>
      </c>
      <c r="AW1314" s="13" t="s">
        <v>30</v>
      </c>
      <c r="AX1314" s="13" t="s">
        <v>73</v>
      </c>
      <c r="AY1314" s="239" t="s">
        <v>140</v>
      </c>
    </row>
    <row r="1315" s="14" customFormat="1">
      <c r="A1315" s="14"/>
      <c r="B1315" s="240"/>
      <c r="C1315" s="241"/>
      <c r="D1315" s="231" t="s">
        <v>150</v>
      </c>
      <c r="E1315" s="242" t="s">
        <v>1</v>
      </c>
      <c r="F1315" s="243" t="s">
        <v>81</v>
      </c>
      <c r="G1315" s="241"/>
      <c r="H1315" s="244">
        <v>1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150</v>
      </c>
      <c r="AU1315" s="250" t="s">
        <v>148</v>
      </c>
      <c r="AV1315" s="14" t="s">
        <v>148</v>
      </c>
      <c r="AW1315" s="14" t="s">
        <v>30</v>
      </c>
      <c r="AX1315" s="14" t="s">
        <v>81</v>
      </c>
      <c r="AY1315" s="250" t="s">
        <v>140</v>
      </c>
    </row>
    <row r="1316" s="2" customFormat="1" ht="24.15" customHeight="1">
      <c r="A1316" s="38"/>
      <c r="B1316" s="39"/>
      <c r="C1316" s="251" t="s">
        <v>1670</v>
      </c>
      <c r="D1316" s="251" t="s">
        <v>159</v>
      </c>
      <c r="E1316" s="252" t="s">
        <v>1671</v>
      </c>
      <c r="F1316" s="253" t="s">
        <v>1672</v>
      </c>
      <c r="G1316" s="254" t="s">
        <v>173</v>
      </c>
      <c r="H1316" s="255">
        <v>2</v>
      </c>
      <c r="I1316" s="256"/>
      <c r="J1316" s="257">
        <f>ROUND(I1316*H1316,2)</f>
        <v>0</v>
      </c>
      <c r="K1316" s="258"/>
      <c r="L1316" s="259"/>
      <c r="M1316" s="260" t="s">
        <v>1</v>
      </c>
      <c r="N1316" s="261" t="s">
        <v>39</v>
      </c>
      <c r="O1316" s="91"/>
      <c r="P1316" s="225">
        <f>O1316*H1316</f>
        <v>0</v>
      </c>
      <c r="Q1316" s="225">
        <v>0.017999999999999999</v>
      </c>
      <c r="R1316" s="225">
        <f>Q1316*H1316</f>
        <v>0.035999999999999997</v>
      </c>
      <c r="S1316" s="225">
        <v>0</v>
      </c>
      <c r="T1316" s="226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27" t="s">
        <v>367</v>
      </c>
      <c r="AT1316" s="227" t="s">
        <v>159</v>
      </c>
      <c r="AU1316" s="227" t="s">
        <v>148</v>
      </c>
      <c r="AY1316" s="17" t="s">
        <v>140</v>
      </c>
      <c r="BE1316" s="228">
        <f>IF(N1316="základní",J1316,0)</f>
        <v>0</v>
      </c>
      <c r="BF1316" s="228">
        <f>IF(N1316="snížená",J1316,0)</f>
        <v>0</v>
      </c>
      <c r="BG1316" s="228">
        <f>IF(N1316="zákl. přenesená",J1316,0)</f>
        <v>0</v>
      </c>
      <c r="BH1316" s="228">
        <f>IF(N1316="sníž. přenesená",J1316,0)</f>
        <v>0</v>
      </c>
      <c r="BI1316" s="228">
        <f>IF(N1316="nulová",J1316,0)</f>
        <v>0</v>
      </c>
      <c r="BJ1316" s="17" t="s">
        <v>148</v>
      </c>
      <c r="BK1316" s="228">
        <f>ROUND(I1316*H1316,2)</f>
        <v>0</v>
      </c>
      <c r="BL1316" s="17" t="s">
        <v>266</v>
      </c>
      <c r="BM1316" s="227" t="s">
        <v>1673</v>
      </c>
    </row>
    <row r="1317" s="13" customFormat="1">
      <c r="A1317" s="13"/>
      <c r="B1317" s="229"/>
      <c r="C1317" s="230"/>
      <c r="D1317" s="231" t="s">
        <v>150</v>
      </c>
      <c r="E1317" s="232" t="s">
        <v>1</v>
      </c>
      <c r="F1317" s="233" t="s">
        <v>1674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150</v>
      </c>
      <c r="AU1317" s="239" t="s">
        <v>148</v>
      </c>
      <c r="AV1317" s="13" t="s">
        <v>81</v>
      </c>
      <c r="AW1317" s="13" t="s">
        <v>30</v>
      </c>
      <c r="AX1317" s="13" t="s">
        <v>73</v>
      </c>
      <c r="AY1317" s="239" t="s">
        <v>140</v>
      </c>
    </row>
    <row r="1318" s="14" customFormat="1">
      <c r="A1318" s="14"/>
      <c r="B1318" s="240"/>
      <c r="C1318" s="241"/>
      <c r="D1318" s="231" t="s">
        <v>150</v>
      </c>
      <c r="E1318" s="242" t="s">
        <v>1</v>
      </c>
      <c r="F1318" s="243" t="s">
        <v>81</v>
      </c>
      <c r="G1318" s="241"/>
      <c r="H1318" s="244">
        <v>1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150</v>
      </c>
      <c r="AU1318" s="250" t="s">
        <v>148</v>
      </c>
      <c r="AV1318" s="14" t="s">
        <v>148</v>
      </c>
      <c r="AW1318" s="14" t="s">
        <v>30</v>
      </c>
      <c r="AX1318" s="14" t="s">
        <v>73</v>
      </c>
      <c r="AY1318" s="250" t="s">
        <v>140</v>
      </c>
    </row>
    <row r="1319" s="13" customFormat="1">
      <c r="A1319" s="13"/>
      <c r="B1319" s="229"/>
      <c r="C1319" s="230"/>
      <c r="D1319" s="231" t="s">
        <v>150</v>
      </c>
      <c r="E1319" s="232" t="s">
        <v>1</v>
      </c>
      <c r="F1319" s="233" t="s">
        <v>1675</v>
      </c>
      <c r="G1319" s="230"/>
      <c r="H1319" s="232" t="s">
        <v>1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9" t="s">
        <v>150</v>
      </c>
      <c r="AU1319" s="239" t="s">
        <v>148</v>
      </c>
      <c r="AV1319" s="13" t="s">
        <v>81</v>
      </c>
      <c r="AW1319" s="13" t="s">
        <v>30</v>
      </c>
      <c r="AX1319" s="13" t="s">
        <v>73</v>
      </c>
      <c r="AY1319" s="239" t="s">
        <v>140</v>
      </c>
    </row>
    <row r="1320" s="14" customFormat="1">
      <c r="A1320" s="14"/>
      <c r="B1320" s="240"/>
      <c r="C1320" s="241"/>
      <c r="D1320" s="231" t="s">
        <v>150</v>
      </c>
      <c r="E1320" s="242" t="s">
        <v>1</v>
      </c>
      <c r="F1320" s="243" t="s">
        <v>81</v>
      </c>
      <c r="G1320" s="241"/>
      <c r="H1320" s="244">
        <v>1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150</v>
      </c>
      <c r="AU1320" s="250" t="s">
        <v>148</v>
      </c>
      <c r="AV1320" s="14" t="s">
        <v>148</v>
      </c>
      <c r="AW1320" s="14" t="s">
        <v>30</v>
      </c>
      <c r="AX1320" s="14" t="s">
        <v>73</v>
      </c>
      <c r="AY1320" s="250" t="s">
        <v>140</v>
      </c>
    </row>
    <row r="1321" s="15" customFormat="1">
      <c r="A1321" s="15"/>
      <c r="B1321" s="262"/>
      <c r="C1321" s="263"/>
      <c r="D1321" s="231" t="s">
        <v>150</v>
      </c>
      <c r="E1321" s="264" t="s">
        <v>1</v>
      </c>
      <c r="F1321" s="265" t="s">
        <v>188</v>
      </c>
      <c r="G1321" s="263"/>
      <c r="H1321" s="266">
        <v>2</v>
      </c>
      <c r="I1321" s="267"/>
      <c r="J1321" s="263"/>
      <c r="K1321" s="263"/>
      <c r="L1321" s="268"/>
      <c r="M1321" s="269"/>
      <c r="N1321" s="270"/>
      <c r="O1321" s="270"/>
      <c r="P1321" s="270"/>
      <c r="Q1321" s="270"/>
      <c r="R1321" s="270"/>
      <c r="S1321" s="270"/>
      <c r="T1321" s="271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72" t="s">
        <v>150</v>
      </c>
      <c r="AU1321" s="272" t="s">
        <v>148</v>
      </c>
      <c r="AV1321" s="15" t="s">
        <v>147</v>
      </c>
      <c r="AW1321" s="15" t="s">
        <v>30</v>
      </c>
      <c r="AX1321" s="15" t="s">
        <v>81</v>
      </c>
      <c r="AY1321" s="272" t="s">
        <v>140</v>
      </c>
    </row>
    <row r="1322" s="2" customFormat="1" ht="21.75" customHeight="1">
      <c r="A1322" s="38"/>
      <c r="B1322" s="39"/>
      <c r="C1322" s="215" t="s">
        <v>1676</v>
      </c>
      <c r="D1322" s="215" t="s">
        <v>143</v>
      </c>
      <c r="E1322" s="216" t="s">
        <v>1677</v>
      </c>
      <c r="F1322" s="217" t="s">
        <v>1678</v>
      </c>
      <c r="G1322" s="218" t="s">
        <v>173</v>
      </c>
      <c r="H1322" s="219">
        <v>3</v>
      </c>
      <c r="I1322" s="220"/>
      <c r="J1322" s="221">
        <f>ROUND(I1322*H1322,2)</f>
        <v>0</v>
      </c>
      <c r="K1322" s="222"/>
      <c r="L1322" s="44"/>
      <c r="M1322" s="223" t="s">
        <v>1</v>
      </c>
      <c r="N1322" s="224" t="s">
        <v>39</v>
      </c>
      <c r="O1322" s="91"/>
      <c r="P1322" s="225">
        <f>O1322*H1322</f>
        <v>0</v>
      </c>
      <c r="Q1322" s="225">
        <v>0</v>
      </c>
      <c r="R1322" s="225">
        <f>Q1322*H1322</f>
        <v>0</v>
      </c>
      <c r="S1322" s="225">
        <v>0</v>
      </c>
      <c r="T1322" s="226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27" t="s">
        <v>266</v>
      </c>
      <c r="AT1322" s="227" t="s">
        <v>143</v>
      </c>
      <c r="AU1322" s="227" t="s">
        <v>148</v>
      </c>
      <c r="AY1322" s="17" t="s">
        <v>140</v>
      </c>
      <c r="BE1322" s="228">
        <f>IF(N1322="základní",J1322,0)</f>
        <v>0</v>
      </c>
      <c r="BF1322" s="228">
        <f>IF(N1322="snížená",J1322,0)</f>
        <v>0</v>
      </c>
      <c r="BG1322" s="228">
        <f>IF(N1322="zákl. přenesená",J1322,0)</f>
        <v>0</v>
      </c>
      <c r="BH1322" s="228">
        <f>IF(N1322="sníž. přenesená",J1322,0)</f>
        <v>0</v>
      </c>
      <c r="BI1322" s="228">
        <f>IF(N1322="nulová",J1322,0)</f>
        <v>0</v>
      </c>
      <c r="BJ1322" s="17" t="s">
        <v>148</v>
      </c>
      <c r="BK1322" s="228">
        <f>ROUND(I1322*H1322,2)</f>
        <v>0</v>
      </c>
      <c r="BL1322" s="17" t="s">
        <v>266</v>
      </c>
      <c r="BM1322" s="227" t="s">
        <v>1679</v>
      </c>
    </row>
    <row r="1323" s="13" customFormat="1">
      <c r="A1323" s="13"/>
      <c r="B1323" s="229"/>
      <c r="C1323" s="230"/>
      <c r="D1323" s="231" t="s">
        <v>150</v>
      </c>
      <c r="E1323" s="232" t="s">
        <v>1</v>
      </c>
      <c r="F1323" s="233" t="s">
        <v>1680</v>
      </c>
      <c r="G1323" s="230"/>
      <c r="H1323" s="232" t="s">
        <v>1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9" t="s">
        <v>150</v>
      </c>
      <c r="AU1323" s="239" t="s">
        <v>148</v>
      </c>
      <c r="AV1323" s="13" t="s">
        <v>81</v>
      </c>
      <c r="AW1323" s="13" t="s">
        <v>30</v>
      </c>
      <c r="AX1323" s="13" t="s">
        <v>73</v>
      </c>
      <c r="AY1323" s="239" t="s">
        <v>140</v>
      </c>
    </row>
    <row r="1324" s="14" customFormat="1">
      <c r="A1324" s="14"/>
      <c r="B1324" s="240"/>
      <c r="C1324" s="241"/>
      <c r="D1324" s="231" t="s">
        <v>150</v>
      </c>
      <c r="E1324" s="242" t="s">
        <v>1</v>
      </c>
      <c r="F1324" s="243" t="s">
        <v>81</v>
      </c>
      <c r="G1324" s="241"/>
      <c r="H1324" s="244">
        <v>1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150</v>
      </c>
      <c r="AU1324" s="250" t="s">
        <v>148</v>
      </c>
      <c r="AV1324" s="14" t="s">
        <v>148</v>
      </c>
      <c r="AW1324" s="14" t="s">
        <v>30</v>
      </c>
      <c r="AX1324" s="14" t="s">
        <v>73</v>
      </c>
      <c r="AY1324" s="250" t="s">
        <v>140</v>
      </c>
    </row>
    <row r="1325" s="13" customFormat="1">
      <c r="A1325" s="13"/>
      <c r="B1325" s="229"/>
      <c r="C1325" s="230"/>
      <c r="D1325" s="231" t="s">
        <v>150</v>
      </c>
      <c r="E1325" s="232" t="s">
        <v>1</v>
      </c>
      <c r="F1325" s="233" t="s">
        <v>217</v>
      </c>
      <c r="G1325" s="230"/>
      <c r="H1325" s="232" t="s">
        <v>1</v>
      </c>
      <c r="I1325" s="234"/>
      <c r="J1325" s="230"/>
      <c r="K1325" s="230"/>
      <c r="L1325" s="235"/>
      <c r="M1325" s="236"/>
      <c r="N1325" s="237"/>
      <c r="O1325" s="237"/>
      <c r="P1325" s="237"/>
      <c r="Q1325" s="237"/>
      <c r="R1325" s="237"/>
      <c r="S1325" s="237"/>
      <c r="T1325" s="238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9" t="s">
        <v>150</v>
      </c>
      <c r="AU1325" s="239" t="s">
        <v>148</v>
      </c>
      <c r="AV1325" s="13" t="s">
        <v>81</v>
      </c>
      <c r="AW1325" s="13" t="s">
        <v>30</v>
      </c>
      <c r="AX1325" s="13" t="s">
        <v>73</v>
      </c>
      <c r="AY1325" s="239" t="s">
        <v>140</v>
      </c>
    </row>
    <row r="1326" s="14" customFormat="1">
      <c r="A1326" s="14"/>
      <c r="B1326" s="240"/>
      <c r="C1326" s="241"/>
      <c r="D1326" s="231" t="s">
        <v>150</v>
      </c>
      <c r="E1326" s="242" t="s">
        <v>1</v>
      </c>
      <c r="F1326" s="243" t="s">
        <v>81</v>
      </c>
      <c r="G1326" s="241"/>
      <c r="H1326" s="244">
        <v>1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150</v>
      </c>
      <c r="AU1326" s="250" t="s">
        <v>148</v>
      </c>
      <c r="AV1326" s="14" t="s">
        <v>148</v>
      </c>
      <c r="AW1326" s="14" t="s">
        <v>30</v>
      </c>
      <c r="AX1326" s="14" t="s">
        <v>73</v>
      </c>
      <c r="AY1326" s="250" t="s">
        <v>140</v>
      </c>
    </row>
    <row r="1327" s="13" customFormat="1">
      <c r="A1327" s="13"/>
      <c r="B1327" s="229"/>
      <c r="C1327" s="230"/>
      <c r="D1327" s="231" t="s">
        <v>150</v>
      </c>
      <c r="E1327" s="232" t="s">
        <v>1</v>
      </c>
      <c r="F1327" s="233" t="s">
        <v>225</v>
      </c>
      <c r="G1327" s="230"/>
      <c r="H1327" s="232" t="s">
        <v>1</v>
      </c>
      <c r="I1327" s="234"/>
      <c r="J1327" s="230"/>
      <c r="K1327" s="230"/>
      <c r="L1327" s="235"/>
      <c r="M1327" s="236"/>
      <c r="N1327" s="237"/>
      <c r="O1327" s="237"/>
      <c r="P1327" s="237"/>
      <c r="Q1327" s="237"/>
      <c r="R1327" s="237"/>
      <c r="S1327" s="237"/>
      <c r="T1327" s="238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9" t="s">
        <v>150</v>
      </c>
      <c r="AU1327" s="239" t="s">
        <v>148</v>
      </c>
      <c r="AV1327" s="13" t="s">
        <v>81</v>
      </c>
      <c r="AW1327" s="13" t="s">
        <v>30</v>
      </c>
      <c r="AX1327" s="13" t="s">
        <v>73</v>
      </c>
      <c r="AY1327" s="239" t="s">
        <v>140</v>
      </c>
    </row>
    <row r="1328" s="14" customFormat="1">
      <c r="A1328" s="14"/>
      <c r="B1328" s="240"/>
      <c r="C1328" s="241"/>
      <c r="D1328" s="231" t="s">
        <v>150</v>
      </c>
      <c r="E1328" s="242" t="s">
        <v>1</v>
      </c>
      <c r="F1328" s="243" t="s">
        <v>81</v>
      </c>
      <c r="G1328" s="241"/>
      <c r="H1328" s="244">
        <v>1</v>
      </c>
      <c r="I1328" s="245"/>
      <c r="J1328" s="241"/>
      <c r="K1328" s="241"/>
      <c r="L1328" s="246"/>
      <c r="M1328" s="247"/>
      <c r="N1328" s="248"/>
      <c r="O1328" s="248"/>
      <c r="P1328" s="248"/>
      <c r="Q1328" s="248"/>
      <c r="R1328" s="248"/>
      <c r="S1328" s="248"/>
      <c r="T1328" s="249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0" t="s">
        <v>150</v>
      </c>
      <c r="AU1328" s="250" t="s">
        <v>148</v>
      </c>
      <c r="AV1328" s="14" t="s">
        <v>148</v>
      </c>
      <c r="AW1328" s="14" t="s">
        <v>30</v>
      </c>
      <c r="AX1328" s="14" t="s">
        <v>73</v>
      </c>
      <c r="AY1328" s="250" t="s">
        <v>140</v>
      </c>
    </row>
    <row r="1329" s="15" customFormat="1">
      <c r="A1329" s="15"/>
      <c r="B1329" s="262"/>
      <c r="C1329" s="263"/>
      <c r="D1329" s="231" t="s">
        <v>150</v>
      </c>
      <c r="E1329" s="264" t="s">
        <v>1</v>
      </c>
      <c r="F1329" s="265" t="s">
        <v>188</v>
      </c>
      <c r="G1329" s="263"/>
      <c r="H1329" s="266">
        <v>3</v>
      </c>
      <c r="I1329" s="267"/>
      <c r="J1329" s="263"/>
      <c r="K1329" s="263"/>
      <c r="L1329" s="268"/>
      <c r="M1329" s="269"/>
      <c r="N1329" s="270"/>
      <c r="O1329" s="270"/>
      <c r="P1329" s="270"/>
      <c r="Q1329" s="270"/>
      <c r="R1329" s="270"/>
      <c r="S1329" s="270"/>
      <c r="T1329" s="271"/>
      <c r="U1329" s="15"/>
      <c r="V1329" s="15"/>
      <c r="W1329" s="15"/>
      <c r="X1329" s="15"/>
      <c r="Y1329" s="15"/>
      <c r="Z1329" s="15"/>
      <c r="AA1329" s="15"/>
      <c r="AB1329" s="15"/>
      <c r="AC1329" s="15"/>
      <c r="AD1329" s="15"/>
      <c r="AE1329" s="15"/>
      <c r="AT1329" s="272" t="s">
        <v>150</v>
      </c>
      <c r="AU1329" s="272" t="s">
        <v>148</v>
      </c>
      <c r="AV1329" s="15" t="s">
        <v>147</v>
      </c>
      <c r="AW1329" s="15" t="s">
        <v>30</v>
      </c>
      <c r="AX1329" s="15" t="s">
        <v>81</v>
      </c>
      <c r="AY1329" s="272" t="s">
        <v>140</v>
      </c>
    </row>
    <row r="1330" s="2" customFormat="1" ht="16.5" customHeight="1">
      <c r="A1330" s="38"/>
      <c r="B1330" s="39"/>
      <c r="C1330" s="251" t="s">
        <v>1681</v>
      </c>
      <c r="D1330" s="251" t="s">
        <v>159</v>
      </c>
      <c r="E1330" s="252" t="s">
        <v>1682</v>
      </c>
      <c r="F1330" s="253" t="s">
        <v>1683</v>
      </c>
      <c r="G1330" s="254" t="s">
        <v>173</v>
      </c>
      <c r="H1330" s="255">
        <v>3</v>
      </c>
      <c r="I1330" s="256"/>
      <c r="J1330" s="257">
        <f>ROUND(I1330*H1330,2)</f>
        <v>0</v>
      </c>
      <c r="K1330" s="258"/>
      <c r="L1330" s="259"/>
      <c r="M1330" s="260" t="s">
        <v>1</v>
      </c>
      <c r="N1330" s="261" t="s">
        <v>39</v>
      </c>
      <c r="O1330" s="91"/>
      <c r="P1330" s="225">
        <f>O1330*H1330</f>
        <v>0</v>
      </c>
      <c r="Q1330" s="225">
        <v>0</v>
      </c>
      <c r="R1330" s="225">
        <f>Q1330*H1330</f>
        <v>0</v>
      </c>
      <c r="S1330" s="225">
        <v>0</v>
      </c>
      <c r="T1330" s="226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27" t="s">
        <v>367</v>
      </c>
      <c r="AT1330" s="227" t="s">
        <v>159</v>
      </c>
      <c r="AU1330" s="227" t="s">
        <v>148</v>
      </c>
      <c r="AY1330" s="17" t="s">
        <v>140</v>
      </c>
      <c r="BE1330" s="228">
        <f>IF(N1330="základní",J1330,0)</f>
        <v>0</v>
      </c>
      <c r="BF1330" s="228">
        <f>IF(N1330="snížená",J1330,0)</f>
        <v>0</v>
      </c>
      <c r="BG1330" s="228">
        <f>IF(N1330="zákl. přenesená",J1330,0)</f>
        <v>0</v>
      </c>
      <c r="BH1330" s="228">
        <f>IF(N1330="sníž. přenesená",J1330,0)</f>
        <v>0</v>
      </c>
      <c r="BI1330" s="228">
        <f>IF(N1330="nulová",J1330,0)</f>
        <v>0</v>
      </c>
      <c r="BJ1330" s="17" t="s">
        <v>148</v>
      </c>
      <c r="BK1330" s="228">
        <f>ROUND(I1330*H1330,2)</f>
        <v>0</v>
      </c>
      <c r="BL1330" s="17" t="s">
        <v>266</v>
      </c>
      <c r="BM1330" s="227" t="s">
        <v>1684</v>
      </c>
    </row>
    <row r="1331" s="13" customFormat="1">
      <c r="A1331" s="13"/>
      <c r="B1331" s="229"/>
      <c r="C1331" s="230"/>
      <c r="D1331" s="231" t="s">
        <v>150</v>
      </c>
      <c r="E1331" s="232" t="s">
        <v>1</v>
      </c>
      <c r="F1331" s="233" t="s">
        <v>1680</v>
      </c>
      <c r="G1331" s="230"/>
      <c r="H1331" s="232" t="s">
        <v>1</v>
      </c>
      <c r="I1331" s="234"/>
      <c r="J1331" s="230"/>
      <c r="K1331" s="230"/>
      <c r="L1331" s="235"/>
      <c r="M1331" s="236"/>
      <c r="N1331" s="237"/>
      <c r="O1331" s="237"/>
      <c r="P1331" s="237"/>
      <c r="Q1331" s="237"/>
      <c r="R1331" s="237"/>
      <c r="S1331" s="237"/>
      <c r="T1331" s="23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9" t="s">
        <v>150</v>
      </c>
      <c r="AU1331" s="239" t="s">
        <v>148</v>
      </c>
      <c r="AV1331" s="13" t="s">
        <v>81</v>
      </c>
      <c r="AW1331" s="13" t="s">
        <v>30</v>
      </c>
      <c r="AX1331" s="13" t="s">
        <v>73</v>
      </c>
      <c r="AY1331" s="239" t="s">
        <v>140</v>
      </c>
    </row>
    <row r="1332" s="14" customFormat="1">
      <c r="A1332" s="14"/>
      <c r="B1332" s="240"/>
      <c r="C1332" s="241"/>
      <c r="D1332" s="231" t="s">
        <v>150</v>
      </c>
      <c r="E1332" s="242" t="s">
        <v>1</v>
      </c>
      <c r="F1332" s="243" t="s">
        <v>81</v>
      </c>
      <c r="G1332" s="241"/>
      <c r="H1332" s="244">
        <v>1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150</v>
      </c>
      <c r="AU1332" s="250" t="s">
        <v>148</v>
      </c>
      <c r="AV1332" s="14" t="s">
        <v>148</v>
      </c>
      <c r="AW1332" s="14" t="s">
        <v>30</v>
      </c>
      <c r="AX1332" s="14" t="s">
        <v>73</v>
      </c>
      <c r="AY1332" s="250" t="s">
        <v>140</v>
      </c>
    </row>
    <row r="1333" s="13" customFormat="1">
      <c r="A1333" s="13"/>
      <c r="B1333" s="229"/>
      <c r="C1333" s="230"/>
      <c r="D1333" s="231" t="s">
        <v>150</v>
      </c>
      <c r="E1333" s="232" t="s">
        <v>1</v>
      </c>
      <c r="F1333" s="233" t="s">
        <v>217</v>
      </c>
      <c r="G1333" s="230"/>
      <c r="H1333" s="232" t="s">
        <v>1</v>
      </c>
      <c r="I1333" s="234"/>
      <c r="J1333" s="230"/>
      <c r="K1333" s="230"/>
      <c r="L1333" s="235"/>
      <c r="M1333" s="236"/>
      <c r="N1333" s="237"/>
      <c r="O1333" s="237"/>
      <c r="P1333" s="237"/>
      <c r="Q1333" s="237"/>
      <c r="R1333" s="237"/>
      <c r="S1333" s="237"/>
      <c r="T1333" s="23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9" t="s">
        <v>150</v>
      </c>
      <c r="AU1333" s="239" t="s">
        <v>148</v>
      </c>
      <c r="AV1333" s="13" t="s">
        <v>81</v>
      </c>
      <c r="AW1333" s="13" t="s">
        <v>30</v>
      </c>
      <c r="AX1333" s="13" t="s">
        <v>73</v>
      </c>
      <c r="AY1333" s="239" t="s">
        <v>140</v>
      </c>
    </row>
    <row r="1334" s="14" customFormat="1">
      <c r="A1334" s="14"/>
      <c r="B1334" s="240"/>
      <c r="C1334" s="241"/>
      <c r="D1334" s="231" t="s">
        <v>150</v>
      </c>
      <c r="E1334" s="242" t="s">
        <v>1</v>
      </c>
      <c r="F1334" s="243" t="s">
        <v>81</v>
      </c>
      <c r="G1334" s="241"/>
      <c r="H1334" s="244">
        <v>1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0" t="s">
        <v>150</v>
      </c>
      <c r="AU1334" s="250" t="s">
        <v>148</v>
      </c>
      <c r="AV1334" s="14" t="s">
        <v>148</v>
      </c>
      <c r="AW1334" s="14" t="s">
        <v>30</v>
      </c>
      <c r="AX1334" s="14" t="s">
        <v>73</v>
      </c>
      <c r="AY1334" s="250" t="s">
        <v>140</v>
      </c>
    </row>
    <row r="1335" s="13" customFormat="1">
      <c r="A1335" s="13"/>
      <c r="B1335" s="229"/>
      <c r="C1335" s="230"/>
      <c r="D1335" s="231" t="s">
        <v>150</v>
      </c>
      <c r="E1335" s="232" t="s">
        <v>1</v>
      </c>
      <c r="F1335" s="233" t="s">
        <v>225</v>
      </c>
      <c r="G1335" s="230"/>
      <c r="H1335" s="232" t="s">
        <v>1</v>
      </c>
      <c r="I1335" s="234"/>
      <c r="J1335" s="230"/>
      <c r="K1335" s="230"/>
      <c r="L1335" s="235"/>
      <c r="M1335" s="236"/>
      <c r="N1335" s="237"/>
      <c r="O1335" s="237"/>
      <c r="P1335" s="237"/>
      <c r="Q1335" s="237"/>
      <c r="R1335" s="237"/>
      <c r="S1335" s="237"/>
      <c r="T1335" s="23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9" t="s">
        <v>150</v>
      </c>
      <c r="AU1335" s="239" t="s">
        <v>148</v>
      </c>
      <c r="AV1335" s="13" t="s">
        <v>81</v>
      </c>
      <c r="AW1335" s="13" t="s">
        <v>30</v>
      </c>
      <c r="AX1335" s="13" t="s">
        <v>73</v>
      </c>
      <c r="AY1335" s="239" t="s">
        <v>140</v>
      </c>
    </row>
    <row r="1336" s="14" customFormat="1">
      <c r="A1336" s="14"/>
      <c r="B1336" s="240"/>
      <c r="C1336" s="241"/>
      <c r="D1336" s="231" t="s">
        <v>150</v>
      </c>
      <c r="E1336" s="242" t="s">
        <v>1</v>
      </c>
      <c r="F1336" s="243" t="s">
        <v>81</v>
      </c>
      <c r="G1336" s="241"/>
      <c r="H1336" s="244">
        <v>1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150</v>
      </c>
      <c r="AU1336" s="250" t="s">
        <v>148</v>
      </c>
      <c r="AV1336" s="14" t="s">
        <v>148</v>
      </c>
      <c r="AW1336" s="14" t="s">
        <v>30</v>
      </c>
      <c r="AX1336" s="14" t="s">
        <v>73</v>
      </c>
      <c r="AY1336" s="250" t="s">
        <v>140</v>
      </c>
    </row>
    <row r="1337" s="15" customFormat="1">
      <c r="A1337" s="15"/>
      <c r="B1337" s="262"/>
      <c r="C1337" s="263"/>
      <c r="D1337" s="231" t="s">
        <v>150</v>
      </c>
      <c r="E1337" s="264" t="s">
        <v>1</v>
      </c>
      <c r="F1337" s="265" t="s">
        <v>188</v>
      </c>
      <c r="G1337" s="263"/>
      <c r="H1337" s="266">
        <v>3</v>
      </c>
      <c r="I1337" s="267"/>
      <c r="J1337" s="263"/>
      <c r="K1337" s="263"/>
      <c r="L1337" s="268"/>
      <c r="M1337" s="269"/>
      <c r="N1337" s="270"/>
      <c r="O1337" s="270"/>
      <c r="P1337" s="270"/>
      <c r="Q1337" s="270"/>
      <c r="R1337" s="270"/>
      <c r="S1337" s="270"/>
      <c r="T1337" s="271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72" t="s">
        <v>150</v>
      </c>
      <c r="AU1337" s="272" t="s">
        <v>148</v>
      </c>
      <c r="AV1337" s="15" t="s">
        <v>147</v>
      </c>
      <c r="AW1337" s="15" t="s">
        <v>30</v>
      </c>
      <c r="AX1337" s="15" t="s">
        <v>81</v>
      </c>
      <c r="AY1337" s="272" t="s">
        <v>140</v>
      </c>
    </row>
    <row r="1338" s="2" customFormat="1" ht="24.15" customHeight="1">
      <c r="A1338" s="38"/>
      <c r="B1338" s="39"/>
      <c r="C1338" s="215" t="s">
        <v>1685</v>
      </c>
      <c r="D1338" s="215" t="s">
        <v>143</v>
      </c>
      <c r="E1338" s="216" t="s">
        <v>1686</v>
      </c>
      <c r="F1338" s="217" t="s">
        <v>1687</v>
      </c>
      <c r="G1338" s="218" t="s">
        <v>173</v>
      </c>
      <c r="H1338" s="219">
        <v>2</v>
      </c>
      <c r="I1338" s="220"/>
      <c r="J1338" s="221">
        <f>ROUND(I1338*H1338,2)</f>
        <v>0</v>
      </c>
      <c r="K1338" s="222"/>
      <c r="L1338" s="44"/>
      <c r="M1338" s="223" t="s">
        <v>1</v>
      </c>
      <c r="N1338" s="224" t="s">
        <v>39</v>
      </c>
      <c r="O1338" s="91"/>
      <c r="P1338" s="225">
        <f>O1338*H1338</f>
        <v>0</v>
      </c>
      <c r="Q1338" s="225">
        <v>0</v>
      </c>
      <c r="R1338" s="225">
        <f>Q1338*H1338</f>
        <v>0</v>
      </c>
      <c r="S1338" s="225">
        <v>0</v>
      </c>
      <c r="T1338" s="226">
        <f>S1338*H1338</f>
        <v>0</v>
      </c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R1338" s="227" t="s">
        <v>266</v>
      </c>
      <c r="AT1338" s="227" t="s">
        <v>143</v>
      </c>
      <c r="AU1338" s="227" t="s">
        <v>148</v>
      </c>
      <c r="AY1338" s="17" t="s">
        <v>140</v>
      </c>
      <c r="BE1338" s="228">
        <f>IF(N1338="základní",J1338,0)</f>
        <v>0</v>
      </c>
      <c r="BF1338" s="228">
        <f>IF(N1338="snížená",J1338,0)</f>
        <v>0</v>
      </c>
      <c r="BG1338" s="228">
        <f>IF(N1338="zákl. přenesená",J1338,0)</f>
        <v>0</v>
      </c>
      <c r="BH1338" s="228">
        <f>IF(N1338="sníž. přenesená",J1338,0)</f>
        <v>0</v>
      </c>
      <c r="BI1338" s="228">
        <f>IF(N1338="nulová",J1338,0)</f>
        <v>0</v>
      </c>
      <c r="BJ1338" s="17" t="s">
        <v>148</v>
      </c>
      <c r="BK1338" s="228">
        <f>ROUND(I1338*H1338,2)</f>
        <v>0</v>
      </c>
      <c r="BL1338" s="17" t="s">
        <v>266</v>
      </c>
      <c r="BM1338" s="227" t="s">
        <v>1688</v>
      </c>
    </row>
    <row r="1339" s="13" customFormat="1">
      <c r="A1339" s="13"/>
      <c r="B1339" s="229"/>
      <c r="C1339" s="230"/>
      <c r="D1339" s="231" t="s">
        <v>150</v>
      </c>
      <c r="E1339" s="232" t="s">
        <v>1</v>
      </c>
      <c r="F1339" s="233" t="s">
        <v>785</v>
      </c>
      <c r="G1339" s="230"/>
      <c r="H1339" s="232" t="s">
        <v>1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150</v>
      </c>
      <c r="AU1339" s="239" t="s">
        <v>148</v>
      </c>
      <c r="AV1339" s="13" t="s">
        <v>81</v>
      </c>
      <c r="AW1339" s="13" t="s">
        <v>30</v>
      </c>
      <c r="AX1339" s="13" t="s">
        <v>73</v>
      </c>
      <c r="AY1339" s="239" t="s">
        <v>140</v>
      </c>
    </row>
    <row r="1340" s="14" customFormat="1">
      <c r="A1340" s="14"/>
      <c r="B1340" s="240"/>
      <c r="C1340" s="241"/>
      <c r="D1340" s="231" t="s">
        <v>150</v>
      </c>
      <c r="E1340" s="242" t="s">
        <v>1</v>
      </c>
      <c r="F1340" s="243" t="s">
        <v>573</v>
      </c>
      <c r="G1340" s="241"/>
      <c r="H1340" s="244">
        <v>2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150</v>
      </c>
      <c r="AU1340" s="250" t="s">
        <v>148</v>
      </c>
      <c r="AV1340" s="14" t="s">
        <v>148</v>
      </c>
      <c r="AW1340" s="14" t="s">
        <v>30</v>
      </c>
      <c r="AX1340" s="14" t="s">
        <v>81</v>
      </c>
      <c r="AY1340" s="250" t="s">
        <v>140</v>
      </c>
    </row>
    <row r="1341" s="2" customFormat="1" ht="16.5" customHeight="1">
      <c r="A1341" s="38"/>
      <c r="B1341" s="39"/>
      <c r="C1341" s="251" t="s">
        <v>1689</v>
      </c>
      <c r="D1341" s="251" t="s">
        <v>159</v>
      </c>
      <c r="E1341" s="252" t="s">
        <v>1690</v>
      </c>
      <c r="F1341" s="253" t="s">
        <v>1691</v>
      </c>
      <c r="G1341" s="254" t="s">
        <v>173</v>
      </c>
      <c r="H1341" s="255">
        <v>2</v>
      </c>
      <c r="I1341" s="256"/>
      <c r="J1341" s="257">
        <f>ROUND(I1341*H1341,2)</f>
        <v>0</v>
      </c>
      <c r="K1341" s="258"/>
      <c r="L1341" s="259"/>
      <c r="M1341" s="260" t="s">
        <v>1</v>
      </c>
      <c r="N1341" s="261" t="s">
        <v>39</v>
      </c>
      <c r="O1341" s="91"/>
      <c r="P1341" s="225">
        <f>O1341*H1341</f>
        <v>0</v>
      </c>
      <c r="Q1341" s="225">
        <v>0</v>
      </c>
      <c r="R1341" s="225">
        <f>Q1341*H1341</f>
        <v>0</v>
      </c>
      <c r="S1341" s="225">
        <v>0</v>
      </c>
      <c r="T1341" s="226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27" t="s">
        <v>367</v>
      </c>
      <c r="AT1341" s="227" t="s">
        <v>159</v>
      </c>
      <c r="AU1341" s="227" t="s">
        <v>148</v>
      </c>
      <c r="AY1341" s="17" t="s">
        <v>140</v>
      </c>
      <c r="BE1341" s="228">
        <f>IF(N1341="základní",J1341,0)</f>
        <v>0</v>
      </c>
      <c r="BF1341" s="228">
        <f>IF(N1341="snížená",J1341,0)</f>
        <v>0</v>
      </c>
      <c r="BG1341" s="228">
        <f>IF(N1341="zákl. přenesená",J1341,0)</f>
        <v>0</v>
      </c>
      <c r="BH1341" s="228">
        <f>IF(N1341="sníž. přenesená",J1341,0)</f>
        <v>0</v>
      </c>
      <c r="BI1341" s="228">
        <f>IF(N1341="nulová",J1341,0)</f>
        <v>0</v>
      </c>
      <c r="BJ1341" s="17" t="s">
        <v>148</v>
      </c>
      <c r="BK1341" s="228">
        <f>ROUND(I1341*H1341,2)</f>
        <v>0</v>
      </c>
      <c r="BL1341" s="17" t="s">
        <v>266</v>
      </c>
      <c r="BM1341" s="227" t="s">
        <v>1692</v>
      </c>
    </row>
    <row r="1342" s="13" customFormat="1">
      <c r="A1342" s="13"/>
      <c r="B1342" s="229"/>
      <c r="C1342" s="230"/>
      <c r="D1342" s="231" t="s">
        <v>150</v>
      </c>
      <c r="E1342" s="232" t="s">
        <v>1</v>
      </c>
      <c r="F1342" s="233" t="s">
        <v>1693</v>
      </c>
      <c r="G1342" s="230"/>
      <c r="H1342" s="232" t="s">
        <v>1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150</v>
      </c>
      <c r="AU1342" s="239" t="s">
        <v>148</v>
      </c>
      <c r="AV1342" s="13" t="s">
        <v>81</v>
      </c>
      <c r="AW1342" s="13" t="s">
        <v>30</v>
      </c>
      <c r="AX1342" s="13" t="s">
        <v>73</v>
      </c>
      <c r="AY1342" s="239" t="s">
        <v>140</v>
      </c>
    </row>
    <row r="1343" s="14" customFormat="1">
      <c r="A1343" s="14"/>
      <c r="B1343" s="240"/>
      <c r="C1343" s="241"/>
      <c r="D1343" s="231" t="s">
        <v>150</v>
      </c>
      <c r="E1343" s="242" t="s">
        <v>1</v>
      </c>
      <c r="F1343" s="243" t="s">
        <v>148</v>
      </c>
      <c r="G1343" s="241"/>
      <c r="H1343" s="244">
        <v>2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150</v>
      </c>
      <c r="AU1343" s="250" t="s">
        <v>148</v>
      </c>
      <c r="AV1343" s="14" t="s">
        <v>148</v>
      </c>
      <c r="AW1343" s="14" t="s">
        <v>30</v>
      </c>
      <c r="AX1343" s="14" t="s">
        <v>81</v>
      </c>
      <c r="AY1343" s="250" t="s">
        <v>140</v>
      </c>
    </row>
    <row r="1344" s="2" customFormat="1" ht="24.15" customHeight="1">
      <c r="A1344" s="38"/>
      <c r="B1344" s="39"/>
      <c r="C1344" s="215" t="s">
        <v>1694</v>
      </c>
      <c r="D1344" s="215" t="s">
        <v>143</v>
      </c>
      <c r="E1344" s="216" t="s">
        <v>1695</v>
      </c>
      <c r="F1344" s="217" t="s">
        <v>1696</v>
      </c>
      <c r="G1344" s="218" t="s">
        <v>173</v>
      </c>
      <c r="H1344" s="219">
        <v>1</v>
      </c>
      <c r="I1344" s="220"/>
      <c r="J1344" s="221">
        <f>ROUND(I1344*H1344,2)</f>
        <v>0</v>
      </c>
      <c r="K1344" s="222"/>
      <c r="L1344" s="44"/>
      <c r="M1344" s="223" t="s">
        <v>1</v>
      </c>
      <c r="N1344" s="224" t="s">
        <v>39</v>
      </c>
      <c r="O1344" s="91"/>
      <c r="P1344" s="225">
        <f>O1344*H1344</f>
        <v>0</v>
      </c>
      <c r="Q1344" s="225">
        <v>0</v>
      </c>
      <c r="R1344" s="225">
        <f>Q1344*H1344</f>
        <v>0</v>
      </c>
      <c r="S1344" s="225">
        <v>0.001</v>
      </c>
      <c r="T1344" s="226">
        <f>S1344*H1344</f>
        <v>0.001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7" t="s">
        <v>266</v>
      </c>
      <c r="AT1344" s="227" t="s">
        <v>143</v>
      </c>
      <c r="AU1344" s="227" t="s">
        <v>148</v>
      </c>
      <c r="AY1344" s="17" t="s">
        <v>140</v>
      </c>
      <c r="BE1344" s="228">
        <f>IF(N1344="základní",J1344,0)</f>
        <v>0</v>
      </c>
      <c r="BF1344" s="228">
        <f>IF(N1344="snížená",J1344,0)</f>
        <v>0</v>
      </c>
      <c r="BG1344" s="228">
        <f>IF(N1344="zákl. přenesená",J1344,0)</f>
        <v>0</v>
      </c>
      <c r="BH1344" s="228">
        <f>IF(N1344="sníž. přenesená",J1344,0)</f>
        <v>0</v>
      </c>
      <c r="BI1344" s="228">
        <f>IF(N1344="nulová",J1344,0)</f>
        <v>0</v>
      </c>
      <c r="BJ1344" s="17" t="s">
        <v>148</v>
      </c>
      <c r="BK1344" s="228">
        <f>ROUND(I1344*H1344,2)</f>
        <v>0</v>
      </c>
      <c r="BL1344" s="17" t="s">
        <v>266</v>
      </c>
      <c r="BM1344" s="227" t="s">
        <v>1697</v>
      </c>
    </row>
    <row r="1345" s="13" customFormat="1">
      <c r="A1345" s="13"/>
      <c r="B1345" s="229"/>
      <c r="C1345" s="230"/>
      <c r="D1345" s="231" t="s">
        <v>150</v>
      </c>
      <c r="E1345" s="232" t="s">
        <v>1</v>
      </c>
      <c r="F1345" s="233" t="s">
        <v>1698</v>
      </c>
      <c r="G1345" s="230"/>
      <c r="H1345" s="232" t="s">
        <v>1</v>
      </c>
      <c r="I1345" s="234"/>
      <c r="J1345" s="230"/>
      <c r="K1345" s="230"/>
      <c r="L1345" s="235"/>
      <c r="M1345" s="236"/>
      <c r="N1345" s="237"/>
      <c r="O1345" s="237"/>
      <c r="P1345" s="237"/>
      <c r="Q1345" s="237"/>
      <c r="R1345" s="237"/>
      <c r="S1345" s="237"/>
      <c r="T1345" s="238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9" t="s">
        <v>150</v>
      </c>
      <c r="AU1345" s="239" t="s">
        <v>148</v>
      </c>
      <c r="AV1345" s="13" t="s">
        <v>81</v>
      </c>
      <c r="AW1345" s="13" t="s">
        <v>30</v>
      </c>
      <c r="AX1345" s="13" t="s">
        <v>73</v>
      </c>
      <c r="AY1345" s="239" t="s">
        <v>140</v>
      </c>
    </row>
    <row r="1346" s="14" customFormat="1">
      <c r="A1346" s="14"/>
      <c r="B1346" s="240"/>
      <c r="C1346" s="241"/>
      <c r="D1346" s="231" t="s">
        <v>150</v>
      </c>
      <c r="E1346" s="242" t="s">
        <v>1</v>
      </c>
      <c r="F1346" s="243" t="s">
        <v>81</v>
      </c>
      <c r="G1346" s="241"/>
      <c r="H1346" s="244">
        <v>1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0" t="s">
        <v>150</v>
      </c>
      <c r="AU1346" s="250" t="s">
        <v>148</v>
      </c>
      <c r="AV1346" s="14" t="s">
        <v>148</v>
      </c>
      <c r="AW1346" s="14" t="s">
        <v>30</v>
      </c>
      <c r="AX1346" s="14" t="s">
        <v>73</v>
      </c>
      <c r="AY1346" s="250" t="s">
        <v>140</v>
      </c>
    </row>
    <row r="1347" s="15" customFormat="1">
      <c r="A1347" s="15"/>
      <c r="B1347" s="262"/>
      <c r="C1347" s="263"/>
      <c r="D1347" s="231" t="s">
        <v>150</v>
      </c>
      <c r="E1347" s="264" t="s">
        <v>1</v>
      </c>
      <c r="F1347" s="265" t="s">
        <v>188</v>
      </c>
      <c r="G1347" s="263"/>
      <c r="H1347" s="266">
        <v>1</v>
      </c>
      <c r="I1347" s="267"/>
      <c r="J1347" s="263"/>
      <c r="K1347" s="263"/>
      <c r="L1347" s="268"/>
      <c r="M1347" s="269"/>
      <c r="N1347" s="270"/>
      <c r="O1347" s="270"/>
      <c r="P1347" s="270"/>
      <c r="Q1347" s="270"/>
      <c r="R1347" s="270"/>
      <c r="S1347" s="270"/>
      <c r="T1347" s="271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72" t="s">
        <v>150</v>
      </c>
      <c r="AU1347" s="272" t="s">
        <v>148</v>
      </c>
      <c r="AV1347" s="15" t="s">
        <v>147</v>
      </c>
      <c r="AW1347" s="15" t="s">
        <v>30</v>
      </c>
      <c r="AX1347" s="15" t="s">
        <v>81</v>
      </c>
      <c r="AY1347" s="272" t="s">
        <v>140</v>
      </c>
    </row>
    <row r="1348" s="2" customFormat="1" ht="24.15" customHeight="1">
      <c r="A1348" s="38"/>
      <c r="B1348" s="39"/>
      <c r="C1348" s="215" t="s">
        <v>1699</v>
      </c>
      <c r="D1348" s="215" t="s">
        <v>143</v>
      </c>
      <c r="E1348" s="216" t="s">
        <v>1700</v>
      </c>
      <c r="F1348" s="217" t="s">
        <v>1701</v>
      </c>
      <c r="G1348" s="218" t="s">
        <v>173</v>
      </c>
      <c r="H1348" s="219">
        <v>5</v>
      </c>
      <c r="I1348" s="220"/>
      <c r="J1348" s="221">
        <f>ROUND(I1348*H1348,2)</f>
        <v>0</v>
      </c>
      <c r="K1348" s="222"/>
      <c r="L1348" s="44"/>
      <c r="M1348" s="223" t="s">
        <v>1</v>
      </c>
      <c r="N1348" s="224" t="s">
        <v>39</v>
      </c>
      <c r="O1348" s="91"/>
      <c r="P1348" s="225">
        <f>O1348*H1348</f>
        <v>0</v>
      </c>
      <c r="Q1348" s="225">
        <v>0.00046999999999999999</v>
      </c>
      <c r="R1348" s="225">
        <f>Q1348*H1348</f>
        <v>0.0023500000000000001</v>
      </c>
      <c r="S1348" s="225">
        <v>0</v>
      </c>
      <c r="T1348" s="226">
        <f>S1348*H1348</f>
        <v>0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27" t="s">
        <v>266</v>
      </c>
      <c r="AT1348" s="227" t="s">
        <v>143</v>
      </c>
      <c r="AU1348" s="227" t="s">
        <v>148</v>
      </c>
      <c r="AY1348" s="17" t="s">
        <v>140</v>
      </c>
      <c r="BE1348" s="228">
        <f>IF(N1348="základní",J1348,0)</f>
        <v>0</v>
      </c>
      <c r="BF1348" s="228">
        <f>IF(N1348="snížená",J1348,0)</f>
        <v>0</v>
      </c>
      <c r="BG1348" s="228">
        <f>IF(N1348="zákl. přenesená",J1348,0)</f>
        <v>0</v>
      </c>
      <c r="BH1348" s="228">
        <f>IF(N1348="sníž. přenesená",J1348,0)</f>
        <v>0</v>
      </c>
      <c r="BI1348" s="228">
        <f>IF(N1348="nulová",J1348,0)</f>
        <v>0</v>
      </c>
      <c r="BJ1348" s="17" t="s">
        <v>148</v>
      </c>
      <c r="BK1348" s="228">
        <f>ROUND(I1348*H1348,2)</f>
        <v>0</v>
      </c>
      <c r="BL1348" s="17" t="s">
        <v>266</v>
      </c>
      <c r="BM1348" s="227" t="s">
        <v>1702</v>
      </c>
    </row>
    <row r="1349" s="14" customFormat="1">
      <c r="A1349" s="14"/>
      <c r="B1349" s="240"/>
      <c r="C1349" s="241"/>
      <c r="D1349" s="231" t="s">
        <v>150</v>
      </c>
      <c r="E1349" s="242" t="s">
        <v>1</v>
      </c>
      <c r="F1349" s="243" t="s">
        <v>763</v>
      </c>
      <c r="G1349" s="241"/>
      <c r="H1349" s="244">
        <v>5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150</v>
      </c>
      <c r="AU1349" s="250" t="s">
        <v>148</v>
      </c>
      <c r="AV1349" s="14" t="s">
        <v>148</v>
      </c>
      <c r="AW1349" s="14" t="s">
        <v>30</v>
      </c>
      <c r="AX1349" s="14" t="s">
        <v>81</v>
      </c>
      <c r="AY1349" s="250" t="s">
        <v>140</v>
      </c>
    </row>
    <row r="1350" s="2" customFormat="1" ht="37.8" customHeight="1">
      <c r="A1350" s="38"/>
      <c r="B1350" s="39"/>
      <c r="C1350" s="251" t="s">
        <v>1703</v>
      </c>
      <c r="D1350" s="251" t="s">
        <v>159</v>
      </c>
      <c r="E1350" s="252" t="s">
        <v>1704</v>
      </c>
      <c r="F1350" s="253" t="s">
        <v>1705</v>
      </c>
      <c r="G1350" s="254" t="s">
        <v>173</v>
      </c>
      <c r="H1350" s="255">
        <v>5</v>
      </c>
      <c r="I1350" s="256"/>
      <c r="J1350" s="257">
        <f>ROUND(I1350*H1350,2)</f>
        <v>0</v>
      </c>
      <c r="K1350" s="258"/>
      <c r="L1350" s="259"/>
      <c r="M1350" s="260" t="s">
        <v>1</v>
      </c>
      <c r="N1350" s="261" t="s">
        <v>39</v>
      </c>
      <c r="O1350" s="91"/>
      <c r="P1350" s="225">
        <f>O1350*H1350</f>
        <v>0</v>
      </c>
      <c r="Q1350" s="225">
        <v>0.016</v>
      </c>
      <c r="R1350" s="225">
        <f>Q1350*H1350</f>
        <v>0.080000000000000002</v>
      </c>
      <c r="S1350" s="225">
        <v>0</v>
      </c>
      <c r="T1350" s="226">
        <f>S1350*H1350</f>
        <v>0</v>
      </c>
      <c r="U1350" s="38"/>
      <c r="V1350" s="38"/>
      <c r="W1350" s="38"/>
      <c r="X1350" s="38"/>
      <c r="Y1350" s="38"/>
      <c r="Z1350" s="38"/>
      <c r="AA1350" s="38"/>
      <c r="AB1350" s="38"/>
      <c r="AC1350" s="38"/>
      <c r="AD1350" s="38"/>
      <c r="AE1350" s="38"/>
      <c r="AR1350" s="227" t="s">
        <v>367</v>
      </c>
      <c r="AT1350" s="227" t="s">
        <v>159</v>
      </c>
      <c r="AU1350" s="227" t="s">
        <v>148</v>
      </c>
      <c r="AY1350" s="17" t="s">
        <v>140</v>
      </c>
      <c r="BE1350" s="228">
        <f>IF(N1350="základní",J1350,0)</f>
        <v>0</v>
      </c>
      <c r="BF1350" s="228">
        <f>IF(N1350="snížená",J1350,0)</f>
        <v>0</v>
      </c>
      <c r="BG1350" s="228">
        <f>IF(N1350="zákl. přenesená",J1350,0)</f>
        <v>0</v>
      </c>
      <c r="BH1350" s="228">
        <f>IF(N1350="sníž. přenesená",J1350,0)</f>
        <v>0</v>
      </c>
      <c r="BI1350" s="228">
        <f>IF(N1350="nulová",J1350,0)</f>
        <v>0</v>
      </c>
      <c r="BJ1350" s="17" t="s">
        <v>148</v>
      </c>
      <c r="BK1350" s="228">
        <f>ROUND(I1350*H1350,2)</f>
        <v>0</v>
      </c>
      <c r="BL1350" s="17" t="s">
        <v>266</v>
      </c>
      <c r="BM1350" s="227" t="s">
        <v>1706</v>
      </c>
    </row>
    <row r="1351" s="13" customFormat="1">
      <c r="A1351" s="13"/>
      <c r="B1351" s="229"/>
      <c r="C1351" s="230"/>
      <c r="D1351" s="231" t="s">
        <v>150</v>
      </c>
      <c r="E1351" s="232" t="s">
        <v>1</v>
      </c>
      <c r="F1351" s="233" t="s">
        <v>1707</v>
      </c>
      <c r="G1351" s="230"/>
      <c r="H1351" s="232" t="s">
        <v>1</v>
      </c>
      <c r="I1351" s="234"/>
      <c r="J1351" s="230"/>
      <c r="K1351" s="230"/>
      <c r="L1351" s="235"/>
      <c r="M1351" s="236"/>
      <c r="N1351" s="237"/>
      <c r="O1351" s="237"/>
      <c r="P1351" s="237"/>
      <c r="Q1351" s="237"/>
      <c r="R1351" s="237"/>
      <c r="S1351" s="237"/>
      <c r="T1351" s="23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39" t="s">
        <v>150</v>
      </c>
      <c r="AU1351" s="239" t="s">
        <v>148</v>
      </c>
      <c r="AV1351" s="13" t="s">
        <v>81</v>
      </c>
      <c r="AW1351" s="13" t="s">
        <v>30</v>
      </c>
      <c r="AX1351" s="13" t="s">
        <v>73</v>
      </c>
      <c r="AY1351" s="239" t="s">
        <v>140</v>
      </c>
    </row>
    <row r="1352" s="14" customFormat="1">
      <c r="A1352" s="14"/>
      <c r="B1352" s="240"/>
      <c r="C1352" s="241"/>
      <c r="D1352" s="231" t="s">
        <v>150</v>
      </c>
      <c r="E1352" s="242" t="s">
        <v>1</v>
      </c>
      <c r="F1352" s="243" t="s">
        <v>763</v>
      </c>
      <c r="G1352" s="241"/>
      <c r="H1352" s="244">
        <v>5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150</v>
      </c>
      <c r="AU1352" s="250" t="s">
        <v>148</v>
      </c>
      <c r="AV1352" s="14" t="s">
        <v>148</v>
      </c>
      <c r="AW1352" s="14" t="s">
        <v>30</v>
      </c>
      <c r="AX1352" s="14" t="s">
        <v>81</v>
      </c>
      <c r="AY1352" s="250" t="s">
        <v>140</v>
      </c>
    </row>
    <row r="1353" s="2" customFormat="1" ht="24.15" customHeight="1">
      <c r="A1353" s="38"/>
      <c r="B1353" s="39"/>
      <c r="C1353" s="215" t="s">
        <v>1708</v>
      </c>
      <c r="D1353" s="215" t="s">
        <v>143</v>
      </c>
      <c r="E1353" s="216" t="s">
        <v>1709</v>
      </c>
      <c r="F1353" s="217" t="s">
        <v>1710</v>
      </c>
      <c r="G1353" s="218" t="s">
        <v>173</v>
      </c>
      <c r="H1353" s="219">
        <v>16</v>
      </c>
      <c r="I1353" s="220"/>
      <c r="J1353" s="221">
        <f>ROUND(I1353*H1353,2)</f>
        <v>0</v>
      </c>
      <c r="K1353" s="222"/>
      <c r="L1353" s="44"/>
      <c r="M1353" s="223" t="s">
        <v>1</v>
      </c>
      <c r="N1353" s="224" t="s">
        <v>39</v>
      </c>
      <c r="O1353" s="91"/>
      <c r="P1353" s="225">
        <f>O1353*H1353</f>
        <v>0</v>
      </c>
      <c r="Q1353" s="225">
        <v>0</v>
      </c>
      <c r="R1353" s="225">
        <f>Q1353*H1353</f>
        <v>0</v>
      </c>
      <c r="S1353" s="225">
        <v>0</v>
      </c>
      <c r="T1353" s="226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7" t="s">
        <v>266</v>
      </c>
      <c r="AT1353" s="227" t="s">
        <v>143</v>
      </c>
      <c r="AU1353" s="227" t="s">
        <v>148</v>
      </c>
      <c r="AY1353" s="17" t="s">
        <v>140</v>
      </c>
      <c r="BE1353" s="228">
        <f>IF(N1353="základní",J1353,0)</f>
        <v>0</v>
      </c>
      <c r="BF1353" s="228">
        <f>IF(N1353="snížená",J1353,0)</f>
        <v>0</v>
      </c>
      <c r="BG1353" s="228">
        <f>IF(N1353="zákl. přenesená",J1353,0)</f>
        <v>0</v>
      </c>
      <c r="BH1353" s="228">
        <f>IF(N1353="sníž. přenesená",J1353,0)</f>
        <v>0</v>
      </c>
      <c r="BI1353" s="228">
        <f>IF(N1353="nulová",J1353,0)</f>
        <v>0</v>
      </c>
      <c r="BJ1353" s="17" t="s">
        <v>148</v>
      </c>
      <c r="BK1353" s="228">
        <f>ROUND(I1353*H1353,2)</f>
        <v>0</v>
      </c>
      <c r="BL1353" s="17" t="s">
        <v>266</v>
      </c>
      <c r="BM1353" s="227" t="s">
        <v>1711</v>
      </c>
    </row>
    <row r="1354" s="13" customFormat="1">
      <c r="A1354" s="13"/>
      <c r="B1354" s="229"/>
      <c r="C1354" s="230"/>
      <c r="D1354" s="231" t="s">
        <v>150</v>
      </c>
      <c r="E1354" s="232" t="s">
        <v>1</v>
      </c>
      <c r="F1354" s="233" t="s">
        <v>1712</v>
      </c>
      <c r="G1354" s="230"/>
      <c r="H1354" s="232" t="s">
        <v>1</v>
      </c>
      <c r="I1354" s="234"/>
      <c r="J1354" s="230"/>
      <c r="K1354" s="230"/>
      <c r="L1354" s="235"/>
      <c r="M1354" s="236"/>
      <c r="N1354" s="237"/>
      <c r="O1354" s="237"/>
      <c r="P1354" s="237"/>
      <c r="Q1354" s="237"/>
      <c r="R1354" s="237"/>
      <c r="S1354" s="237"/>
      <c r="T1354" s="23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9" t="s">
        <v>150</v>
      </c>
      <c r="AU1354" s="239" t="s">
        <v>148</v>
      </c>
      <c r="AV1354" s="13" t="s">
        <v>81</v>
      </c>
      <c r="AW1354" s="13" t="s">
        <v>30</v>
      </c>
      <c r="AX1354" s="13" t="s">
        <v>73</v>
      </c>
      <c r="AY1354" s="239" t="s">
        <v>140</v>
      </c>
    </row>
    <row r="1355" s="14" customFormat="1">
      <c r="A1355" s="14"/>
      <c r="B1355" s="240"/>
      <c r="C1355" s="241"/>
      <c r="D1355" s="231" t="s">
        <v>150</v>
      </c>
      <c r="E1355" s="242" t="s">
        <v>1</v>
      </c>
      <c r="F1355" s="243" t="s">
        <v>1713</v>
      </c>
      <c r="G1355" s="241"/>
      <c r="H1355" s="244">
        <v>16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150</v>
      </c>
      <c r="AU1355" s="250" t="s">
        <v>148</v>
      </c>
      <c r="AV1355" s="14" t="s">
        <v>148</v>
      </c>
      <c r="AW1355" s="14" t="s">
        <v>30</v>
      </c>
      <c r="AX1355" s="14" t="s">
        <v>73</v>
      </c>
      <c r="AY1355" s="250" t="s">
        <v>140</v>
      </c>
    </row>
    <row r="1356" s="15" customFormat="1">
      <c r="A1356" s="15"/>
      <c r="B1356" s="262"/>
      <c r="C1356" s="263"/>
      <c r="D1356" s="231" t="s">
        <v>150</v>
      </c>
      <c r="E1356" s="264" t="s">
        <v>1</v>
      </c>
      <c r="F1356" s="265" t="s">
        <v>188</v>
      </c>
      <c r="G1356" s="263"/>
      <c r="H1356" s="266">
        <v>16</v>
      </c>
      <c r="I1356" s="267"/>
      <c r="J1356" s="263"/>
      <c r="K1356" s="263"/>
      <c r="L1356" s="268"/>
      <c r="M1356" s="269"/>
      <c r="N1356" s="270"/>
      <c r="O1356" s="270"/>
      <c r="P1356" s="270"/>
      <c r="Q1356" s="270"/>
      <c r="R1356" s="270"/>
      <c r="S1356" s="270"/>
      <c r="T1356" s="271"/>
      <c r="U1356" s="15"/>
      <c r="V1356" s="15"/>
      <c r="W1356" s="15"/>
      <c r="X1356" s="15"/>
      <c r="Y1356" s="15"/>
      <c r="Z1356" s="15"/>
      <c r="AA1356" s="15"/>
      <c r="AB1356" s="15"/>
      <c r="AC1356" s="15"/>
      <c r="AD1356" s="15"/>
      <c r="AE1356" s="15"/>
      <c r="AT1356" s="272" t="s">
        <v>150</v>
      </c>
      <c r="AU1356" s="272" t="s">
        <v>148</v>
      </c>
      <c r="AV1356" s="15" t="s">
        <v>147</v>
      </c>
      <c r="AW1356" s="15" t="s">
        <v>30</v>
      </c>
      <c r="AX1356" s="15" t="s">
        <v>81</v>
      </c>
      <c r="AY1356" s="272" t="s">
        <v>140</v>
      </c>
    </row>
    <row r="1357" s="2" customFormat="1" ht="24.15" customHeight="1">
      <c r="A1357" s="38"/>
      <c r="B1357" s="39"/>
      <c r="C1357" s="215" t="s">
        <v>1714</v>
      </c>
      <c r="D1357" s="215" t="s">
        <v>143</v>
      </c>
      <c r="E1357" s="216" t="s">
        <v>1715</v>
      </c>
      <c r="F1357" s="217" t="s">
        <v>1716</v>
      </c>
      <c r="G1357" s="218" t="s">
        <v>173</v>
      </c>
      <c r="H1357" s="219">
        <v>6</v>
      </c>
      <c r="I1357" s="220"/>
      <c r="J1357" s="221">
        <f>ROUND(I1357*H1357,2)</f>
        <v>0</v>
      </c>
      <c r="K1357" s="222"/>
      <c r="L1357" s="44"/>
      <c r="M1357" s="223" t="s">
        <v>1</v>
      </c>
      <c r="N1357" s="224" t="s">
        <v>39</v>
      </c>
      <c r="O1357" s="91"/>
      <c r="P1357" s="225">
        <f>O1357*H1357</f>
        <v>0</v>
      </c>
      <c r="Q1357" s="225">
        <v>0</v>
      </c>
      <c r="R1357" s="225">
        <f>Q1357*H1357</f>
        <v>0</v>
      </c>
      <c r="S1357" s="225">
        <v>0</v>
      </c>
      <c r="T1357" s="226">
        <f>S1357*H1357</f>
        <v>0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227" t="s">
        <v>266</v>
      </c>
      <c r="AT1357" s="227" t="s">
        <v>143</v>
      </c>
      <c r="AU1357" s="227" t="s">
        <v>148</v>
      </c>
      <c r="AY1357" s="17" t="s">
        <v>140</v>
      </c>
      <c r="BE1357" s="228">
        <f>IF(N1357="základní",J1357,0)</f>
        <v>0</v>
      </c>
      <c r="BF1357" s="228">
        <f>IF(N1357="snížená",J1357,0)</f>
        <v>0</v>
      </c>
      <c r="BG1357" s="228">
        <f>IF(N1357="zákl. přenesená",J1357,0)</f>
        <v>0</v>
      </c>
      <c r="BH1357" s="228">
        <f>IF(N1357="sníž. přenesená",J1357,0)</f>
        <v>0</v>
      </c>
      <c r="BI1357" s="228">
        <f>IF(N1357="nulová",J1357,0)</f>
        <v>0</v>
      </c>
      <c r="BJ1357" s="17" t="s">
        <v>148</v>
      </c>
      <c r="BK1357" s="228">
        <f>ROUND(I1357*H1357,2)</f>
        <v>0</v>
      </c>
      <c r="BL1357" s="17" t="s">
        <v>266</v>
      </c>
      <c r="BM1357" s="227" t="s">
        <v>1717</v>
      </c>
    </row>
    <row r="1358" s="14" customFormat="1">
      <c r="A1358" s="14"/>
      <c r="B1358" s="240"/>
      <c r="C1358" s="241"/>
      <c r="D1358" s="231" t="s">
        <v>150</v>
      </c>
      <c r="E1358" s="242" t="s">
        <v>1</v>
      </c>
      <c r="F1358" s="243" t="s">
        <v>176</v>
      </c>
      <c r="G1358" s="241"/>
      <c r="H1358" s="244">
        <v>6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0" t="s">
        <v>150</v>
      </c>
      <c r="AU1358" s="250" t="s">
        <v>148</v>
      </c>
      <c r="AV1358" s="14" t="s">
        <v>148</v>
      </c>
      <c r="AW1358" s="14" t="s">
        <v>30</v>
      </c>
      <c r="AX1358" s="14" t="s">
        <v>81</v>
      </c>
      <c r="AY1358" s="250" t="s">
        <v>140</v>
      </c>
    </row>
    <row r="1359" s="2" customFormat="1" ht="24.15" customHeight="1">
      <c r="A1359" s="38"/>
      <c r="B1359" s="39"/>
      <c r="C1359" s="251" t="s">
        <v>1718</v>
      </c>
      <c r="D1359" s="251" t="s">
        <v>159</v>
      </c>
      <c r="E1359" s="252" t="s">
        <v>1719</v>
      </c>
      <c r="F1359" s="253" t="s">
        <v>1720</v>
      </c>
      <c r="G1359" s="254" t="s">
        <v>173</v>
      </c>
      <c r="H1359" s="255">
        <v>2</v>
      </c>
      <c r="I1359" s="256"/>
      <c r="J1359" s="257">
        <f>ROUND(I1359*H1359,2)</f>
        <v>0</v>
      </c>
      <c r="K1359" s="258"/>
      <c r="L1359" s="259"/>
      <c r="M1359" s="260" t="s">
        <v>1</v>
      </c>
      <c r="N1359" s="261" t="s">
        <v>39</v>
      </c>
      <c r="O1359" s="91"/>
      <c r="P1359" s="225">
        <f>O1359*H1359</f>
        <v>0</v>
      </c>
      <c r="Q1359" s="225">
        <v>0.00158</v>
      </c>
      <c r="R1359" s="225">
        <f>Q1359*H1359</f>
        <v>0.00316</v>
      </c>
      <c r="S1359" s="225">
        <v>0</v>
      </c>
      <c r="T1359" s="226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27" t="s">
        <v>367</v>
      </c>
      <c r="AT1359" s="227" t="s">
        <v>159</v>
      </c>
      <c r="AU1359" s="227" t="s">
        <v>148</v>
      </c>
      <c r="AY1359" s="17" t="s">
        <v>140</v>
      </c>
      <c r="BE1359" s="228">
        <f>IF(N1359="základní",J1359,0)</f>
        <v>0</v>
      </c>
      <c r="BF1359" s="228">
        <f>IF(N1359="snížená",J1359,0)</f>
        <v>0</v>
      </c>
      <c r="BG1359" s="228">
        <f>IF(N1359="zákl. přenesená",J1359,0)</f>
        <v>0</v>
      </c>
      <c r="BH1359" s="228">
        <f>IF(N1359="sníž. přenesená",J1359,0)</f>
        <v>0</v>
      </c>
      <c r="BI1359" s="228">
        <f>IF(N1359="nulová",J1359,0)</f>
        <v>0</v>
      </c>
      <c r="BJ1359" s="17" t="s">
        <v>148</v>
      </c>
      <c r="BK1359" s="228">
        <f>ROUND(I1359*H1359,2)</f>
        <v>0</v>
      </c>
      <c r="BL1359" s="17" t="s">
        <v>266</v>
      </c>
      <c r="BM1359" s="227" t="s">
        <v>1721</v>
      </c>
    </row>
    <row r="1360" s="14" customFormat="1">
      <c r="A1360" s="14"/>
      <c r="B1360" s="240"/>
      <c r="C1360" s="241"/>
      <c r="D1360" s="231" t="s">
        <v>150</v>
      </c>
      <c r="E1360" s="242" t="s">
        <v>1</v>
      </c>
      <c r="F1360" s="243" t="s">
        <v>148</v>
      </c>
      <c r="G1360" s="241"/>
      <c r="H1360" s="244">
        <v>2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150</v>
      </c>
      <c r="AU1360" s="250" t="s">
        <v>148</v>
      </c>
      <c r="AV1360" s="14" t="s">
        <v>148</v>
      </c>
      <c r="AW1360" s="14" t="s">
        <v>30</v>
      </c>
      <c r="AX1360" s="14" t="s">
        <v>81</v>
      </c>
      <c r="AY1360" s="250" t="s">
        <v>140</v>
      </c>
    </row>
    <row r="1361" s="2" customFormat="1" ht="24.15" customHeight="1">
      <c r="A1361" s="38"/>
      <c r="B1361" s="39"/>
      <c r="C1361" s="251" t="s">
        <v>1722</v>
      </c>
      <c r="D1361" s="251" t="s">
        <v>159</v>
      </c>
      <c r="E1361" s="252" t="s">
        <v>1723</v>
      </c>
      <c r="F1361" s="253" t="s">
        <v>1724</v>
      </c>
      <c r="G1361" s="254" t="s">
        <v>173</v>
      </c>
      <c r="H1361" s="255">
        <v>3</v>
      </c>
      <c r="I1361" s="256"/>
      <c r="J1361" s="257">
        <f>ROUND(I1361*H1361,2)</f>
        <v>0</v>
      </c>
      <c r="K1361" s="258"/>
      <c r="L1361" s="259"/>
      <c r="M1361" s="260" t="s">
        <v>1</v>
      </c>
      <c r="N1361" s="261" t="s">
        <v>39</v>
      </c>
      <c r="O1361" s="91"/>
      <c r="P1361" s="225">
        <f>O1361*H1361</f>
        <v>0</v>
      </c>
      <c r="Q1361" s="225">
        <v>0.0018500000000000001</v>
      </c>
      <c r="R1361" s="225">
        <f>Q1361*H1361</f>
        <v>0.0055500000000000002</v>
      </c>
      <c r="S1361" s="225">
        <v>0</v>
      </c>
      <c r="T1361" s="226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227" t="s">
        <v>367</v>
      </c>
      <c r="AT1361" s="227" t="s">
        <v>159</v>
      </c>
      <c r="AU1361" s="227" t="s">
        <v>148</v>
      </c>
      <c r="AY1361" s="17" t="s">
        <v>140</v>
      </c>
      <c r="BE1361" s="228">
        <f>IF(N1361="základní",J1361,0)</f>
        <v>0</v>
      </c>
      <c r="BF1361" s="228">
        <f>IF(N1361="snížená",J1361,0)</f>
        <v>0</v>
      </c>
      <c r="BG1361" s="228">
        <f>IF(N1361="zákl. přenesená",J1361,0)</f>
        <v>0</v>
      </c>
      <c r="BH1361" s="228">
        <f>IF(N1361="sníž. přenesená",J1361,0)</f>
        <v>0</v>
      </c>
      <c r="BI1361" s="228">
        <f>IF(N1361="nulová",J1361,0)</f>
        <v>0</v>
      </c>
      <c r="BJ1361" s="17" t="s">
        <v>148</v>
      </c>
      <c r="BK1361" s="228">
        <f>ROUND(I1361*H1361,2)</f>
        <v>0</v>
      </c>
      <c r="BL1361" s="17" t="s">
        <v>266</v>
      </c>
      <c r="BM1361" s="227" t="s">
        <v>1725</v>
      </c>
    </row>
    <row r="1362" s="14" customFormat="1">
      <c r="A1362" s="14"/>
      <c r="B1362" s="240"/>
      <c r="C1362" s="241"/>
      <c r="D1362" s="231" t="s">
        <v>150</v>
      </c>
      <c r="E1362" s="242" t="s">
        <v>1</v>
      </c>
      <c r="F1362" s="243" t="s">
        <v>141</v>
      </c>
      <c r="G1362" s="241"/>
      <c r="H1362" s="244">
        <v>3</v>
      </c>
      <c r="I1362" s="245"/>
      <c r="J1362" s="241"/>
      <c r="K1362" s="241"/>
      <c r="L1362" s="246"/>
      <c r="M1362" s="247"/>
      <c r="N1362" s="248"/>
      <c r="O1362" s="248"/>
      <c r="P1362" s="248"/>
      <c r="Q1362" s="248"/>
      <c r="R1362" s="248"/>
      <c r="S1362" s="248"/>
      <c r="T1362" s="249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0" t="s">
        <v>150</v>
      </c>
      <c r="AU1362" s="250" t="s">
        <v>148</v>
      </c>
      <c r="AV1362" s="14" t="s">
        <v>148</v>
      </c>
      <c r="AW1362" s="14" t="s">
        <v>30</v>
      </c>
      <c r="AX1362" s="14" t="s">
        <v>81</v>
      </c>
      <c r="AY1362" s="250" t="s">
        <v>140</v>
      </c>
    </row>
    <row r="1363" s="2" customFormat="1" ht="24.15" customHeight="1">
      <c r="A1363" s="38"/>
      <c r="B1363" s="39"/>
      <c r="C1363" s="251" t="s">
        <v>1726</v>
      </c>
      <c r="D1363" s="251" t="s">
        <v>159</v>
      </c>
      <c r="E1363" s="252" t="s">
        <v>1727</v>
      </c>
      <c r="F1363" s="253" t="s">
        <v>1728</v>
      </c>
      <c r="G1363" s="254" t="s">
        <v>173</v>
      </c>
      <c r="H1363" s="255">
        <v>1</v>
      </c>
      <c r="I1363" s="256"/>
      <c r="J1363" s="257">
        <f>ROUND(I1363*H1363,2)</f>
        <v>0</v>
      </c>
      <c r="K1363" s="258"/>
      <c r="L1363" s="259"/>
      <c r="M1363" s="260" t="s">
        <v>1</v>
      </c>
      <c r="N1363" s="261" t="s">
        <v>39</v>
      </c>
      <c r="O1363" s="91"/>
      <c r="P1363" s="225">
        <f>O1363*H1363</f>
        <v>0</v>
      </c>
      <c r="Q1363" s="225">
        <v>0.0020300000000000001</v>
      </c>
      <c r="R1363" s="225">
        <f>Q1363*H1363</f>
        <v>0.0020300000000000001</v>
      </c>
      <c r="S1363" s="225">
        <v>0</v>
      </c>
      <c r="T1363" s="226">
        <f>S1363*H1363</f>
        <v>0</v>
      </c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R1363" s="227" t="s">
        <v>367</v>
      </c>
      <c r="AT1363" s="227" t="s">
        <v>159</v>
      </c>
      <c r="AU1363" s="227" t="s">
        <v>148</v>
      </c>
      <c r="AY1363" s="17" t="s">
        <v>140</v>
      </c>
      <c r="BE1363" s="228">
        <f>IF(N1363="základní",J1363,0)</f>
        <v>0</v>
      </c>
      <c r="BF1363" s="228">
        <f>IF(N1363="snížená",J1363,0)</f>
        <v>0</v>
      </c>
      <c r="BG1363" s="228">
        <f>IF(N1363="zákl. přenesená",J1363,0)</f>
        <v>0</v>
      </c>
      <c r="BH1363" s="228">
        <f>IF(N1363="sníž. přenesená",J1363,0)</f>
        <v>0</v>
      </c>
      <c r="BI1363" s="228">
        <f>IF(N1363="nulová",J1363,0)</f>
        <v>0</v>
      </c>
      <c r="BJ1363" s="17" t="s">
        <v>148</v>
      </c>
      <c r="BK1363" s="228">
        <f>ROUND(I1363*H1363,2)</f>
        <v>0</v>
      </c>
      <c r="BL1363" s="17" t="s">
        <v>266</v>
      </c>
      <c r="BM1363" s="227" t="s">
        <v>1729</v>
      </c>
    </row>
    <row r="1364" s="14" customFormat="1">
      <c r="A1364" s="14"/>
      <c r="B1364" s="240"/>
      <c r="C1364" s="241"/>
      <c r="D1364" s="231" t="s">
        <v>150</v>
      </c>
      <c r="E1364" s="242" t="s">
        <v>1</v>
      </c>
      <c r="F1364" s="243" t="s">
        <v>81</v>
      </c>
      <c r="G1364" s="241"/>
      <c r="H1364" s="244">
        <v>1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150</v>
      </c>
      <c r="AU1364" s="250" t="s">
        <v>148</v>
      </c>
      <c r="AV1364" s="14" t="s">
        <v>148</v>
      </c>
      <c r="AW1364" s="14" t="s">
        <v>30</v>
      </c>
      <c r="AX1364" s="14" t="s">
        <v>81</v>
      </c>
      <c r="AY1364" s="250" t="s">
        <v>140</v>
      </c>
    </row>
    <row r="1365" s="2" customFormat="1" ht="24.15" customHeight="1">
      <c r="A1365" s="38"/>
      <c r="B1365" s="39"/>
      <c r="C1365" s="215" t="s">
        <v>1730</v>
      </c>
      <c r="D1365" s="215" t="s">
        <v>143</v>
      </c>
      <c r="E1365" s="216" t="s">
        <v>1731</v>
      </c>
      <c r="F1365" s="217" t="s">
        <v>1732</v>
      </c>
      <c r="G1365" s="218" t="s">
        <v>173</v>
      </c>
      <c r="H1365" s="219">
        <v>3</v>
      </c>
      <c r="I1365" s="220"/>
      <c r="J1365" s="221">
        <f>ROUND(I1365*H1365,2)</f>
        <v>0</v>
      </c>
      <c r="K1365" s="222"/>
      <c r="L1365" s="44"/>
      <c r="M1365" s="223" t="s">
        <v>1</v>
      </c>
      <c r="N1365" s="224" t="s">
        <v>39</v>
      </c>
      <c r="O1365" s="91"/>
      <c r="P1365" s="225">
        <f>O1365*H1365</f>
        <v>0</v>
      </c>
      <c r="Q1365" s="225">
        <v>0</v>
      </c>
      <c r="R1365" s="225">
        <f>Q1365*H1365</f>
        <v>0</v>
      </c>
      <c r="S1365" s="225">
        <v>0.16600000000000001</v>
      </c>
      <c r="T1365" s="226">
        <f>S1365*H1365</f>
        <v>0.498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266</v>
      </c>
      <c r="AT1365" s="227" t="s">
        <v>143</v>
      </c>
      <c r="AU1365" s="227" t="s">
        <v>148</v>
      </c>
      <c r="AY1365" s="17" t="s">
        <v>140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148</v>
      </c>
      <c r="BK1365" s="228">
        <f>ROUND(I1365*H1365,2)</f>
        <v>0</v>
      </c>
      <c r="BL1365" s="17" t="s">
        <v>266</v>
      </c>
      <c r="BM1365" s="227" t="s">
        <v>1733</v>
      </c>
    </row>
    <row r="1366" s="13" customFormat="1">
      <c r="A1366" s="13"/>
      <c r="B1366" s="229"/>
      <c r="C1366" s="230"/>
      <c r="D1366" s="231" t="s">
        <v>150</v>
      </c>
      <c r="E1366" s="232" t="s">
        <v>1</v>
      </c>
      <c r="F1366" s="233" t="s">
        <v>1734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150</v>
      </c>
      <c r="AU1366" s="239" t="s">
        <v>148</v>
      </c>
      <c r="AV1366" s="13" t="s">
        <v>81</v>
      </c>
      <c r="AW1366" s="13" t="s">
        <v>30</v>
      </c>
      <c r="AX1366" s="13" t="s">
        <v>73</v>
      </c>
      <c r="AY1366" s="239" t="s">
        <v>140</v>
      </c>
    </row>
    <row r="1367" s="14" customFormat="1">
      <c r="A1367" s="14"/>
      <c r="B1367" s="240"/>
      <c r="C1367" s="241"/>
      <c r="D1367" s="231" t="s">
        <v>150</v>
      </c>
      <c r="E1367" s="242" t="s">
        <v>1</v>
      </c>
      <c r="F1367" s="243" t="s">
        <v>141</v>
      </c>
      <c r="G1367" s="241"/>
      <c r="H1367" s="244">
        <v>3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150</v>
      </c>
      <c r="AU1367" s="250" t="s">
        <v>148</v>
      </c>
      <c r="AV1367" s="14" t="s">
        <v>148</v>
      </c>
      <c r="AW1367" s="14" t="s">
        <v>30</v>
      </c>
      <c r="AX1367" s="14" t="s">
        <v>81</v>
      </c>
      <c r="AY1367" s="250" t="s">
        <v>140</v>
      </c>
    </row>
    <row r="1368" s="2" customFormat="1" ht="24.15" customHeight="1">
      <c r="A1368" s="38"/>
      <c r="B1368" s="39"/>
      <c r="C1368" s="215" t="s">
        <v>1735</v>
      </c>
      <c r="D1368" s="215" t="s">
        <v>143</v>
      </c>
      <c r="E1368" s="216" t="s">
        <v>1736</v>
      </c>
      <c r="F1368" s="217" t="s">
        <v>1737</v>
      </c>
      <c r="G1368" s="218" t="s">
        <v>155</v>
      </c>
      <c r="H1368" s="219">
        <v>0.19700000000000001</v>
      </c>
      <c r="I1368" s="220"/>
      <c r="J1368" s="221">
        <f>ROUND(I1368*H1368,2)</f>
        <v>0</v>
      </c>
      <c r="K1368" s="222"/>
      <c r="L1368" s="44"/>
      <c r="M1368" s="223" t="s">
        <v>1</v>
      </c>
      <c r="N1368" s="224" t="s">
        <v>39</v>
      </c>
      <c r="O1368" s="91"/>
      <c r="P1368" s="225">
        <f>O1368*H1368</f>
        <v>0</v>
      </c>
      <c r="Q1368" s="225">
        <v>0</v>
      </c>
      <c r="R1368" s="225">
        <f>Q1368*H1368</f>
        <v>0</v>
      </c>
      <c r="S1368" s="225">
        <v>0</v>
      </c>
      <c r="T1368" s="226">
        <f>S1368*H1368</f>
        <v>0</v>
      </c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R1368" s="227" t="s">
        <v>266</v>
      </c>
      <c r="AT1368" s="227" t="s">
        <v>143</v>
      </c>
      <c r="AU1368" s="227" t="s">
        <v>148</v>
      </c>
      <c r="AY1368" s="17" t="s">
        <v>140</v>
      </c>
      <c r="BE1368" s="228">
        <f>IF(N1368="základní",J1368,0)</f>
        <v>0</v>
      </c>
      <c r="BF1368" s="228">
        <f>IF(N1368="snížená",J1368,0)</f>
        <v>0</v>
      </c>
      <c r="BG1368" s="228">
        <f>IF(N1368="zákl. přenesená",J1368,0)</f>
        <v>0</v>
      </c>
      <c r="BH1368" s="228">
        <f>IF(N1368="sníž. přenesená",J1368,0)</f>
        <v>0</v>
      </c>
      <c r="BI1368" s="228">
        <f>IF(N1368="nulová",J1368,0)</f>
        <v>0</v>
      </c>
      <c r="BJ1368" s="17" t="s">
        <v>148</v>
      </c>
      <c r="BK1368" s="228">
        <f>ROUND(I1368*H1368,2)</f>
        <v>0</v>
      </c>
      <c r="BL1368" s="17" t="s">
        <v>266</v>
      </c>
      <c r="BM1368" s="227" t="s">
        <v>1738</v>
      </c>
    </row>
    <row r="1369" s="2" customFormat="1" ht="24.15" customHeight="1">
      <c r="A1369" s="38"/>
      <c r="B1369" s="39"/>
      <c r="C1369" s="215" t="s">
        <v>1739</v>
      </c>
      <c r="D1369" s="215" t="s">
        <v>143</v>
      </c>
      <c r="E1369" s="216" t="s">
        <v>1740</v>
      </c>
      <c r="F1369" s="217" t="s">
        <v>1741</v>
      </c>
      <c r="G1369" s="218" t="s">
        <v>155</v>
      </c>
      <c r="H1369" s="219">
        <v>0.19700000000000001</v>
      </c>
      <c r="I1369" s="220"/>
      <c r="J1369" s="221">
        <f>ROUND(I1369*H1369,2)</f>
        <v>0</v>
      </c>
      <c r="K1369" s="222"/>
      <c r="L1369" s="44"/>
      <c r="M1369" s="223" t="s">
        <v>1</v>
      </c>
      <c r="N1369" s="224" t="s">
        <v>39</v>
      </c>
      <c r="O1369" s="91"/>
      <c r="P1369" s="225">
        <f>O1369*H1369</f>
        <v>0</v>
      </c>
      <c r="Q1369" s="225">
        <v>0</v>
      </c>
      <c r="R1369" s="225">
        <f>Q1369*H1369</f>
        <v>0</v>
      </c>
      <c r="S1369" s="225">
        <v>0</v>
      </c>
      <c r="T1369" s="226">
        <f>S1369*H1369</f>
        <v>0</v>
      </c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R1369" s="227" t="s">
        <v>266</v>
      </c>
      <c r="AT1369" s="227" t="s">
        <v>143</v>
      </c>
      <c r="AU1369" s="227" t="s">
        <v>148</v>
      </c>
      <c r="AY1369" s="17" t="s">
        <v>140</v>
      </c>
      <c r="BE1369" s="228">
        <f>IF(N1369="základní",J1369,0)</f>
        <v>0</v>
      </c>
      <c r="BF1369" s="228">
        <f>IF(N1369="snížená",J1369,0)</f>
        <v>0</v>
      </c>
      <c r="BG1369" s="228">
        <f>IF(N1369="zákl. přenesená",J1369,0)</f>
        <v>0</v>
      </c>
      <c r="BH1369" s="228">
        <f>IF(N1369="sníž. přenesená",J1369,0)</f>
        <v>0</v>
      </c>
      <c r="BI1369" s="228">
        <f>IF(N1369="nulová",J1369,0)</f>
        <v>0</v>
      </c>
      <c r="BJ1369" s="17" t="s">
        <v>148</v>
      </c>
      <c r="BK1369" s="228">
        <f>ROUND(I1369*H1369,2)</f>
        <v>0</v>
      </c>
      <c r="BL1369" s="17" t="s">
        <v>266</v>
      </c>
      <c r="BM1369" s="227" t="s">
        <v>1742</v>
      </c>
    </row>
    <row r="1370" s="2" customFormat="1" ht="24.15" customHeight="1">
      <c r="A1370" s="38"/>
      <c r="B1370" s="39"/>
      <c r="C1370" s="215" t="s">
        <v>1743</v>
      </c>
      <c r="D1370" s="215" t="s">
        <v>143</v>
      </c>
      <c r="E1370" s="216" t="s">
        <v>1744</v>
      </c>
      <c r="F1370" s="217" t="s">
        <v>1745</v>
      </c>
      <c r="G1370" s="218" t="s">
        <v>155</v>
      </c>
      <c r="H1370" s="219">
        <v>0.19700000000000001</v>
      </c>
      <c r="I1370" s="220"/>
      <c r="J1370" s="221">
        <f>ROUND(I1370*H1370,2)</f>
        <v>0</v>
      </c>
      <c r="K1370" s="222"/>
      <c r="L1370" s="44"/>
      <c r="M1370" s="223" t="s">
        <v>1</v>
      </c>
      <c r="N1370" s="224" t="s">
        <v>39</v>
      </c>
      <c r="O1370" s="91"/>
      <c r="P1370" s="225">
        <f>O1370*H1370</f>
        <v>0</v>
      </c>
      <c r="Q1370" s="225">
        <v>0</v>
      </c>
      <c r="R1370" s="225">
        <f>Q1370*H1370</f>
        <v>0</v>
      </c>
      <c r="S1370" s="225">
        <v>0</v>
      </c>
      <c r="T1370" s="226">
        <f>S1370*H1370</f>
        <v>0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227" t="s">
        <v>266</v>
      </c>
      <c r="AT1370" s="227" t="s">
        <v>143</v>
      </c>
      <c r="AU1370" s="227" t="s">
        <v>148</v>
      </c>
      <c r="AY1370" s="17" t="s">
        <v>140</v>
      </c>
      <c r="BE1370" s="228">
        <f>IF(N1370="základní",J1370,0)</f>
        <v>0</v>
      </c>
      <c r="BF1370" s="228">
        <f>IF(N1370="snížená",J1370,0)</f>
        <v>0</v>
      </c>
      <c r="BG1370" s="228">
        <f>IF(N1370="zákl. přenesená",J1370,0)</f>
        <v>0</v>
      </c>
      <c r="BH1370" s="228">
        <f>IF(N1370="sníž. přenesená",J1370,0)</f>
        <v>0</v>
      </c>
      <c r="BI1370" s="228">
        <f>IF(N1370="nulová",J1370,0)</f>
        <v>0</v>
      </c>
      <c r="BJ1370" s="17" t="s">
        <v>148</v>
      </c>
      <c r="BK1370" s="228">
        <f>ROUND(I1370*H1370,2)</f>
        <v>0</v>
      </c>
      <c r="BL1370" s="17" t="s">
        <v>266</v>
      </c>
      <c r="BM1370" s="227" t="s">
        <v>1746</v>
      </c>
    </row>
    <row r="1371" s="12" customFormat="1" ht="22.8" customHeight="1">
      <c r="A1371" s="12"/>
      <c r="B1371" s="199"/>
      <c r="C1371" s="200"/>
      <c r="D1371" s="201" t="s">
        <v>72</v>
      </c>
      <c r="E1371" s="213" t="s">
        <v>1747</v>
      </c>
      <c r="F1371" s="213" t="s">
        <v>1748</v>
      </c>
      <c r="G1371" s="200"/>
      <c r="H1371" s="200"/>
      <c r="I1371" s="203"/>
      <c r="J1371" s="214">
        <f>BK1371</f>
        <v>0</v>
      </c>
      <c r="K1371" s="200"/>
      <c r="L1371" s="205"/>
      <c r="M1371" s="206"/>
      <c r="N1371" s="207"/>
      <c r="O1371" s="207"/>
      <c r="P1371" s="208">
        <f>SUM(P1372:P1389)</f>
        <v>0</v>
      </c>
      <c r="Q1371" s="207"/>
      <c r="R1371" s="208">
        <f>SUM(R1372:R1389)</f>
        <v>0.0011899999999999999</v>
      </c>
      <c r="S1371" s="207"/>
      <c r="T1371" s="209">
        <f>SUM(T1372:T1389)</f>
        <v>0.031</v>
      </c>
      <c r="U1371" s="12"/>
      <c r="V1371" s="12"/>
      <c r="W1371" s="12"/>
      <c r="X1371" s="12"/>
      <c r="Y1371" s="12"/>
      <c r="Z1371" s="12"/>
      <c r="AA1371" s="12"/>
      <c r="AB1371" s="12"/>
      <c r="AC1371" s="12"/>
      <c r="AD1371" s="12"/>
      <c r="AE1371" s="12"/>
      <c r="AR1371" s="210" t="s">
        <v>148</v>
      </c>
      <c r="AT1371" s="211" t="s">
        <v>72</v>
      </c>
      <c r="AU1371" s="211" t="s">
        <v>81</v>
      </c>
      <c r="AY1371" s="210" t="s">
        <v>140</v>
      </c>
      <c r="BK1371" s="212">
        <f>SUM(BK1372:BK1389)</f>
        <v>0</v>
      </c>
    </row>
    <row r="1372" s="2" customFormat="1" ht="24.15" customHeight="1">
      <c r="A1372" s="38"/>
      <c r="B1372" s="39"/>
      <c r="C1372" s="215" t="s">
        <v>1749</v>
      </c>
      <c r="D1372" s="215" t="s">
        <v>143</v>
      </c>
      <c r="E1372" s="216" t="s">
        <v>1750</v>
      </c>
      <c r="F1372" s="217" t="s">
        <v>1751</v>
      </c>
      <c r="G1372" s="218" t="s">
        <v>146</v>
      </c>
      <c r="H1372" s="219">
        <v>1</v>
      </c>
      <c r="I1372" s="220"/>
      <c r="J1372" s="221">
        <f>ROUND(I1372*H1372,2)</f>
        <v>0</v>
      </c>
      <c r="K1372" s="222"/>
      <c r="L1372" s="44"/>
      <c r="M1372" s="223" t="s">
        <v>1</v>
      </c>
      <c r="N1372" s="224" t="s">
        <v>39</v>
      </c>
      <c r="O1372" s="91"/>
      <c r="P1372" s="225">
        <f>O1372*H1372</f>
        <v>0</v>
      </c>
      <c r="Q1372" s="225">
        <v>0.00012999999999999999</v>
      </c>
      <c r="R1372" s="225">
        <f>Q1372*H1372</f>
        <v>0.00012999999999999999</v>
      </c>
      <c r="S1372" s="225">
        <v>0</v>
      </c>
      <c r="T1372" s="226">
        <f>S1372*H1372</f>
        <v>0</v>
      </c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R1372" s="227" t="s">
        <v>266</v>
      </c>
      <c r="AT1372" s="227" t="s">
        <v>143</v>
      </c>
      <c r="AU1372" s="227" t="s">
        <v>148</v>
      </c>
      <c r="AY1372" s="17" t="s">
        <v>140</v>
      </c>
      <c r="BE1372" s="228">
        <f>IF(N1372="základní",J1372,0)</f>
        <v>0</v>
      </c>
      <c r="BF1372" s="228">
        <f>IF(N1372="snížená",J1372,0)</f>
        <v>0</v>
      </c>
      <c r="BG1372" s="228">
        <f>IF(N1372="zákl. přenesená",J1372,0)</f>
        <v>0</v>
      </c>
      <c r="BH1372" s="228">
        <f>IF(N1372="sníž. přenesená",J1372,0)</f>
        <v>0</v>
      </c>
      <c r="BI1372" s="228">
        <f>IF(N1372="nulová",J1372,0)</f>
        <v>0</v>
      </c>
      <c r="BJ1372" s="17" t="s">
        <v>148</v>
      </c>
      <c r="BK1372" s="228">
        <f>ROUND(I1372*H1372,2)</f>
        <v>0</v>
      </c>
      <c r="BL1372" s="17" t="s">
        <v>266</v>
      </c>
      <c r="BM1372" s="227" t="s">
        <v>1752</v>
      </c>
    </row>
    <row r="1373" s="13" customFormat="1">
      <c r="A1373" s="13"/>
      <c r="B1373" s="229"/>
      <c r="C1373" s="230"/>
      <c r="D1373" s="231" t="s">
        <v>150</v>
      </c>
      <c r="E1373" s="232" t="s">
        <v>1</v>
      </c>
      <c r="F1373" s="233" t="s">
        <v>600</v>
      </c>
      <c r="G1373" s="230"/>
      <c r="H1373" s="232" t="s">
        <v>1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9" t="s">
        <v>150</v>
      </c>
      <c r="AU1373" s="239" t="s">
        <v>148</v>
      </c>
      <c r="AV1373" s="13" t="s">
        <v>81</v>
      </c>
      <c r="AW1373" s="13" t="s">
        <v>30</v>
      </c>
      <c r="AX1373" s="13" t="s">
        <v>73</v>
      </c>
      <c r="AY1373" s="239" t="s">
        <v>140</v>
      </c>
    </row>
    <row r="1374" s="14" customFormat="1">
      <c r="A1374" s="14"/>
      <c r="B1374" s="240"/>
      <c r="C1374" s="241"/>
      <c r="D1374" s="231" t="s">
        <v>150</v>
      </c>
      <c r="E1374" s="242" t="s">
        <v>1</v>
      </c>
      <c r="F1374" s="243" t="s">
        <v>81</v>
      </c>
      <c r="G1374" s="241"/>
      <c r="H1374" s="244">
        <v>1</v>
      </c>
      <c r="I1374" s="245"/>
      <c r="J1374" s="241"/>
      <c r="K1374" s="241"/>
      <c r="L1374" s="246"/>
      <c r="M1374" s="247"/>
      <c r="N1374" s="248"/>
      <c r="O1374" s="248"/>
      <c r="P1374" s="248"/>
      <c r="Q1374" s="248"/>
      <c r="R1374" s="248"/>
      <c r="S1374" s="248"/>
      <c r="T1374" s="249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0" t="s">
        <v>150</v>
      </c>
      <c r="AU1374" s="250" t="s">
        <v>148</v>
      </c>
      <c r="AV1374" s="14" t="s">
        <v>148</v>
      </c>
      <c r="AW1374" s="14" t="s">
        <v>30</v>
      </c>
      <c r="AX1374" s="14" t="s">
        <v>73</v>
      </c>
      <c r="AY1374" s="250" t="s">
        <v>140</v>
      </c>
    </row>
    <row r="1375" s="15" customFormat="1">
      <c r="A1375" s="15"/>
      <c r="B1375" s="262"/>
      <c r="C1375" s="263"/>
      <c r="D1375" s="231" t="s">
        <v>150</v>
      </c>
      <c r="E1375" s="264" t="s">
        <v>1</v>
      </c>
      <c r="F1375" s="265" t="s">
        <v>188</v>
      </c>
      <c r="G1375" s="263"/>
      <c r="H1375" s="266">
        <v>1</v>
      </c>
      <c r="I1375" s="267"/>
      <c r="J1375" s="263"/>
      <c r="K1375" s="263"/>
      <c r="L1375" s="268"/>
      <c r="M1375" s="269"/>
      <c r="N1375" s="270"/>
      <c r="O1375" s="270"/>
      <c r="P1375" s="270"/>
      <c r="Q1375" s="270"/>
      <c r="R1375" s="270"/>
      <c r="S1375" s="270"/>
      <c r="T1375" s="271"/>
      <c r="U1375" s="15"/>
      <c r="V1375" s="15"/>
      <c r="W1375" s="15"/>
      <c r="X1375" s="15"/>
      <c r="Y1375" s="15"/>
      <c r="Z1375" s="15"/>
      <c r="AA1375" s="15"/>
      <c r="AB1375" s="15"/>
      <c r="AC1375" s="15"/>
      <c r="AD1375" s="15"/>
      <c r="AE1375" s="15"/>
      <c r="AT1375" s="272" t="s">
        <v>150</v>
      </c>
      <c r="AU1375" s="272" t="s">
        <v>148</v>
      </c>
      <c r="AV1375" s="15" t="s">
        <v>147</v>
      </c>
      <c r="AW1375" s="15" t="s">
        <v>30</v>
      </c>
      <c r="AX1375" s="15" t="s">
        <v>81</v>
      </c>
      <c r="AY1375" s="272" t="s">
        <v>140</v>
      </c>
    </row>
    <row r="1376" s="2" customFormat="1" ht="16.5" customHeight="1">
      <c r="A1376" s="38"/>
      <c r="B1376" s="39"/>
      <c r="C1376" s="251" t="s">
        <v>1753</v>
      </c>
      <c r="D1376" s="251" t="s">
        <v>159</v>
      </c>
      <c r="E1376" s="252" t="s">
        <v>1754</v>
      </c>
      <c r="F1376" s="253" t="s">
        <v>1755</v>
      </c>
      <c r="G1376" s="254" t="s">
        <v>173</v>
      </c>
      <c r="H1376" s="255">
        <v>1</v>
      </c>
      <c r="I1376" s="256"/>
      <c r="J1376" s="257">
        <f>ROUND(I1376*H1376,2)</f>
        <v>0</v>
      </c>
      <c r="K1376" s="258"/>
      <c r="L1376" s="259"/>
      <c r="M1376" s="260" t="s">
        <v>1</v>
      </c>
      <c r="N1376" s="261" t="s">
        <v>39</v>
      </c>
      <c r="O1376" s="91"/>
      <c r="P1376" s="225">
        <f>O1376*H1376</f>
        <v>0</v>
      </c>
      <c r="Q1376" s="225">
        <v>0.00106</v>
      </c>
      <c r="R1376" s="225">
        <f>Q1376*H1376</f>
        <v>0.00106</v>
      </c>
      <c r="S1376" s="225">
        <v>0</v>
      </c>
      <c r="T1376" s="226">
        <f>S1376*H1376</f>
        <v>0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227" t="s">
        <v>367</v>
      </c>
      <c r="AT1376" s="227" t="s">
        <v>159</v>
      </c>
      <c r="AU1376" s="227" t="s">
        <v>148</v>
      </c>
      <c r="AY1376" s="17" t="s">
        <v>140</v>
      </c>
      <c r="BE1376" s="228">
        <f>IF(N1376="základní",J1376,0)</f>
        <v>0</v>
      </c>
      <c r="BF1376" s="228">
        <f>IF(N1376="snížená",J1376,0)</f>
        <v>0</v>
      </c>
      <c r="BG1376" s="228">
        <f>IF(N1376="zákl. přenesená",J1376,0)</f>
        <v>0</v>
      </c>
      <c r="BH1376" s="228">
        <f>IF(N1376="sníž. přenesená",J1376,0)</f>
        <v>0</v>
      </c>
      <c r="BI1376" s="228">
        <f>IF(N1376="nulová",J1376,0)</f>
        <v>0</v>
      </c>
      <c r="BJ1376" s="17" t="s">
        <v>148</v>
      </c>
      <c r="BK1376" s="228">
        <f>ROUND(I1376*H1376,2)</f>
        <v>0</v>
      </c>
      <c r="BL1376" s="17" t="s">
        <v>266</v>
      </c>
      <c r="BM1376" s="227" t="s">
        <v>1756</v>
      </c>
    </row>
    <row r="1377" s="2" customFormat="1" ht="24.15" customHeight="1">
      <c r="A1377" s="38"/>
      <c r="B1377" s="39"/>
      <c r="C1377" s="215" t="s">
        <v>1757</v>
      </c>
      <c r="D1377" s="215" t="s">
        <v>143</v>
      </c>
      <c r="E1377" s="216" t="s">
        <v>1758</v>
      </c>
      <c r="F1377" s="217" t="s">
        <v>1759</v>
      </c>
      <c r="G1377" s="218" t="s">
        <v>1760</v>
      </c>
      <c r="H1377" s="219">
        <v>31</v>
      </c>
      <c r="I1377" s="220"/>
      <c r="J1377" s="221">
        <f>ROUND(I1377*H1377,2)</f>
        <v>0</v>
      </c>
      <c r="K1377" s="222"/>
      <c r="L1377" s="44"/>
      <c r="M1377" s="223" t="s">
        <v>1</v>
      </c>
      <c r="N1377" s="224" t="s">
        <v>39</v>
      </c>
      <c r="O1377" s="91"/>
      <c r="P1377" s="225">
        <f>O1377*H1377</f>
        <v>0</v>
      </c>
      <c r="Q1377" s="225">
        <v>0</v>
      </c>
      <c r="R1377" s="225">
        <f>Q1377*H1377</f>
        <v>0</v>
      </c>
      <c r="S1377" s="225">
        <v>0.001</v>
      </c>
      <c r="T1377" s="226">
        <f>S1377*H1377</f>
        <v>0.031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27" t="s">
        <v>266</v>
      </c>
      <c r="AT1377" s="227" t="s">
        <v>143</v>
      </c>
      <c r="AU1377" s="227" t="s">
        <v>148</v>
      </c>
      <c r="AY1377" s="17" t="s">
        <v>140</v>
      </c>
      <c r="BE1377" s="228">
        <f>IF(N1377="základní",J1377,0)</f>
        <v>0</v>
      </c>
      <c r="BF1377" s="228">
        <f>IF(N1377="snížená",J1377,0)</f>
        <v>0</v>
      </c>
      <c r="BG1377" s="228">
        <f>IF(N1377="zákl. přenesená",J1377,0)</f>
        <v>0</v>
      </c>
      <c r="BH1377" s="228">
        <f>IF(N1377="sníž. přenesená",J1377,0)</f>
        <v>0</v>
      </c>
      <c r="BI1377" s="228">
        <f>IF(N1377="nulová",J1377,0)</f>
        <v>0</v>
      </c>
      <c r="BJ1377" s="17" t="s">
        <v>148</v>
      </c>
      <c r="BK1377" s="228">
        <f>ROUND(I1377*H1377,2)</f>
        <v>0</v>
      </c>
      <c r="BL1377" s="17" t="s">
        <v>266</v>
      </c>
      <c r="BM1377" s="227" t="s">
        <v>1761</v>
      </c>
    </row>
    <row r="1378" s="13" customFormat="1">
      <c r="A1378" s="13"/>
      <c r="B1378" s="229"/>
      <c r="C1378" s="230"/>
      <c r="D1378" s="231" t="s">
        <v>150</v>
      </c>
      <c r="E1378" s="232" t="s">
        <v>1</v>
      </c>
      <c r="F1378" s="233" t="s">
        <v>1762</v>
      </c>
      <c r="G1378" s="230"/>
      <c r="H1378" s="232" t="s">
        <v>1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9" t="s">
        <v>150</v>
      </c>
      <c r="AU1378" s="239" t="s">
        <v>148</v>
      </c>
      <c r="AV1378" s="13" t="s">
        <v>81</v>
      </c>
      <c r="AW1378" s="13" t="s">
        <v>30</v>
      </c>
      <c r="AX1378" s="13" t="s">
        <v>73</v>
      </c>
      <c r="AY1378" s="239" t="s">
        <v>140</v>
      </c>
    </row>
    <row r="1379" s="14" customFormat="1">
      <c r="A1379" s="14"/>
      <c r="B1379" s="240"/>
      <c r="C1379" s="241"/>
      <c r="D1379" s="231" t="s">
        <v>150</v>
      </c>
      <c r="E1379" s="242" t="s">
        <v>1</v>
      </c>
      <c r="F1379" s="243" t="s">
        <v>170</v>
      </c>
      <c r="G1379" s="241"/>
      <c r="H1379" s="244">
        <v>5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150</v>
      </c>
      <c r="AU1379" s="250" t="s">
        <v>148</v>
      </c>
      <c r="AV1379" s="14" t="s">
        <v>148</v>
      </c>
      <c r="AW1379" s="14" t="s">
        <v>30</v>
      </c>
      <c r="AX1379" s="14" t="s">
        <v>73</v>
      </c>
      <c r="AY1379" s="250" t="s">
        <v>140</v>
      </c>
    </row>
    <row r="1380" s="13" customFormat="1">
      <c r="A1380" s="13"/>
      <c r="B1380" s="229"/>
      <c r="C1380" s="230"/>
      <c r="D1380" s="231" t="s">
        <v>150</v>
      </c>
      <c r="E1380" s="232" t="s">
        <v>1</v>
      </c>
      <c r="F1380" s="233" t="s">
        <v>1763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150</v>
      </c>
      <c r="AU1380" s="239" t="s">
        <v>148</v>
      </c>
      <c r="AV1380" s="13" t="s">
        <v>81</v>
      </c>
      <c r="AW1380" s="13" t="s">
        <v>30</v>
      </c>
      <c r="AX1380" s="13" t="s">
        <v>73</v>
      </c>
      <c r="AY1380" s="239" t="s">
        <v>140</v>
      </c>
    </row>
    <row r="1381" s="14" customFormat="1">
      <c r="A1381" s="14"/>
      <c r="B1381" s="240"/>
      <c r="C1381" s="241"/>
      <c r="D1381" s="231" t="s">
        <v>150</v>
      </c>
      <c r="E1381" s="242" t="s">
        <v>1</v>
      </c>
      <c r="F1381" s="243" t="s">
        <v>170</v>
      </c>
      <c r="G1381" s="241"/>
      <c r="H1381" s="244">
        <v>5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150</v>
      </c>
      <c r="AU1381" s="250" t="s">
        <v>148</v>
      </c>
      <c r="AV1381" s="14" t="s">
        <v>148</v>
      </c>
      <c r="AW1381" s="14" t="s">
        <v>30</v>
      </c>
      <c r="AX1381" s="14" t="s">
        <v>73</v>
      </c>
      <c r="AY1381" s="250" t="s">
        <v>140</v>
      </c>
    </row>
    <row r="1382" s="13" customFormat="1">
      <c r="A1382" s="13"/>
      <c r="B1382" s="229"/>
      <c r="C1382" s="230"/>
      <c r="D1382" s="231" t="s">
        <v>150</v>
      </c>
      <c r="E1382" s="232" t="s">
        <v>1</v>
      </c>
      <c r="F1382" s="233" t="s">
        <v>1764</v>
      </c>
      <c r="G1382" s="230"/>
      <c r="H1382" s="232" t="s">
        <v>1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9" t="s">
        <v>150</v>
      </c>
      <c r="AU1382" s="239" t="s">
        <v>148</v>
      </c>
      <c r="AV1382" s="13" t="s">
        <v>81</v>
      </c>
      <c r="AW1382" s="13" t="s">
        <v>30</v>
      </c>
      <c r="AX1382" s="13" t="s">
        <v>73</v>
      </c>
      <c r="AY1382" s="239" t="s">
        <v>140</v>
      </c>
    </row>
    <row r="1383" s="14" customFormat="1">
      <c r="A1383" s="14"/>
      <c r="B1383" s="240"/>
      <c r="C1383" s="241"/>
      <c r="D1383" s="231" t="s">
        <v>150</v>
      </c>
      <c r="E1383" s="242" t="s">
        <v>1</v>
      </c>
      <c r="F1383" s="243" t="s">
        <v>211</v>
      </c>
      <c r="G1383" s="241"/>
      <c r="H1383" s="244">
        <v>11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150</v>
      </c>
      <c r="AU1383" s="250" t="s">
        <v>148</v>
      </c>
      <c r="AV1383" s="14" t="s">
        <v>148</v>
      </c>
      <c r="AW1383" s="14" t="s">
        <v>30</v>
      </c>
      <c r="AX1383" s="14" t="s">
        <v>73</v>
      </c>
      <c r="AY1383" s="250" t="s">
        <v>140</v>
      </c>
    </row>
    <row r="1384" s="13" customFormat="1">
      <c r="A1384" s="13"/>
      <c r="B1384" s="229"/>
      <c r="C1384" s="230"/>
      <c r="D1384" s="231" t="s">
        <v>150</v>
      </c>
      <c r="E1384" s="232" t="s">
        <v>1</v>
      </c>
      <c r="F1384" s="233" t="s">
        <v>1765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150</v>
      </c>
      <c r="AU1384" s="239" t="s">
        <v>148</v>
      </c>
      <c r="AV1384" s="13" t="s">
        <v>81</v>
      </c>
      <c r="AW1384" s="13" t="s">
        <v>30</v>
      </c>
      <c r="AX1384" s="13" t="s">
        <v>73</v>
      </c>
      <c r="AY1384" s="239" t="s">
        <v>140</v>
      </c>
    </row>
    <row r="1385" s="14" customFormat="1">
      <c r="A1385" s="14"/>
      <c r="B1385" s="240"/>
      <c r="C1385" s="241"/>
      <c r="D1385" s="231" t="s">
        <v>150</v>
      </c>
      <c r="E1385" s="242" t="s">
        <v>1</v>
      </c>
      <c r="F1385" s="243" t="s">
        <v>205</v>
      </c>
      <c r="G1385" s="241"/>
      <c r="H1385" s="244">
        <v>10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150</v>
      </c>
      <c r="AU1385" s="250" t="s">
        <v>148</v>
      </c>
      <c r="AV1385" s="14" t="s">
        <v>148</v>
      </c>
      <c r="AW1385" s="14" t="s">
        <v>30</v>
      </c>
      <c r="AX1385" s="14" t="s">
        <v>73</v>
      </c>
      <c r="AY1385" s="250" t="s">
        <v>140</v>
      </c>
    </row>
    <row r="1386" s="15" customFormat="1">
      <c r="A1386" s="15"/>
      <c r="B1386" s="262"/>
      <c r="C1386" s="263"/>
      <c r="D1386" s="231" t="s">
        <v>150</v>
      </c>
      <c r="E1386" s="264" t="s">
        <v>1</v>
      </c>
      <c r="F1386" s="265" t="s">
        <v>188</v>
      </c>
      <c r="G1386" s="263"/>
      <c r="H1386" s="266">
        <v>31</v>
      </c>
      <c r="I1386" s="267"/>
      <c r="J1386" s="263"/>
      <c r="K1386" s="263"/>
      <c r="L1386" s="268"/>
      <c r="M1386" s="269"/>
      <c r="N1386" s="270"/>
      <c r="O1386" s="270"/>
      <c r="P1386" s="270"/>
      <c r="Q1386" s="270"/>
      <c r="R1386" s="270"/>
      <c r="S1386" s="270"/>
      <c r="T1386" s="271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15"/>
      <c r="AT1386" s="272" t="s">
        <v>150</v>
      </c>
      <c r="AU1386" s="272" t="s">
        <v>148</v>
      </c>
      <c r="AV1386" s="15" t="s">
        <v>147</v>
      </c>
      <c r="AW1386" s="15" t="s">
        <v>30</v>
      </c>
      <c r="AX1386" s="15" t="s">
        <v>81</v>
      </c>
      <c r="AY1386" s="272" t="s">
        <v>140</v>
      </c>
    </row>
    <row r="1387" s="2" customFormat="1" ht="24.15" customHeight="1">
      <c r="A1387" s="38"/>
      <c r="B1387" s="39"/>
      <c r="C1387" s="215" t="s">
        <v>1766</v>
      </c>
      <c r="D1387" s="215" t="s">
        <v>143</v>
      </c>
      <c r="E1387" s="216" t="s">
        <v>1767</v>
      </c>
      <c r="F1387" s="217" t="s">
        <v>1768</v>
      </c>
      <c r="G1387" s="218" t="s">
        <v>155</v>
      </c>
      <c r="H1387" s="219">
        <v>0.001</v>
      </c>
      <c r="I1387" s="220"/>
      <c r="J1387" s="221">
        <f>ROUND(I1387*H1387,2)</f>
        <v>0</v>
      </c>
      <c r="K1387" s="222"/>
      <c r="L1387" s="44"/>
      <c r="M1387" s="223" t="s">
        <v>1</v>
      </c>
      <c r="N1387" s="224" t="s">
        <v>39</v>
      </c>
      <c r="O1387" s="91"/>
      <c r="P1387" s="225">
        <f>O1387*H1387</f>
        <v>0</v>
      </c>
      <c r="Q1387" s="225">
        <v>0</v>
      </c>
      <c r="R1387" s="225">
        <f>Q1387*H1387</f>
        <v>0</v>
      </c>
      <c r="S1387" s="225">
        <v>0</v>
      </c>
      <c r="T1387" s="226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27" t="s">
        <v>266</v>
      </c>
      <c r="AT1387" s="227" t="s">
        <v>143</v>
      </c>
      <c r="AU1387" s="227" t="s">
        <v>148</v>
      </c>
      <c r="AY1387" s="17" t="s">
        <v>140</v>
      </c>
      <c r="BE1387" s="228">
        <f>IF(N1387="základní",J1387,0)</f>
        <v>0</v>
      </c>
      <c r="BF1387" s="228">
        <f>IF(N1387="snížená",J1387,0)</f>
        <v>0</v>
      </c>
      <c r="BG1387" s="228">
        <f>IF(N1387="zákl. přenesená",J1387,0)</f>
        <v>0</v>
      </c>
      <c r="BH1387" s="228">
        <f>IF(N1387="sníž. přenesená",J1387,0)</f>
        <v>0</v>
      </c>
      <c r="BI1387" s="228">
        <f>IF(N1387="nulová",J1387,0)</f>
        <v>0</v>
      </c>
      <c r="BJ1387" s="17" t="s">
        <v>148</v>
      </c>
      <c r="BK1387" s="228">
        <f>ROUND(I1387*H1387,2)</f>
        <v>0</v>
      </c>
      <c r="BL1387" s="17" t="s">
        <v>266</v>
      </c>
      <c r="BM1387" s="227" t="s">
        <v>1769</v>
      </c>
    </row>
    <row r="1388" s="2" customFormat="1" ht="24.15" customHeight="1">
      <c r="A1388" s="38"/>
      <c r="B1388" s="39"/>
      <c r="C1388" s="215" t="s">
        <v>1770</v>
      </c>
      <c r="D1388" s="215" t="s">
        <v>143</v>
      </c>
      <c r="E1388" s="216" t="s">
        <v>1771</v>
      </c>
      <c r="F1388" s="217" t="s">
        <v>1772</v>
      </c>
      <c r="G1388" s="218" t="s">
        <v>155</v>
      </c>
      <c r="H1388" s="219">
        <v>0.001</v>
      </c>
      <c r="I1388" s="220"/>
      <c r="J1388" s="221">
        <f>ROUND(I1388*H1388,2)</f>
        <v>0</v>
      </c>
      <c r="K1388" s="222"/>
      <c r="L1388" s="44"/>
      <c r="M1388" s="223" t="s">
        <v>1</v>
      </c>
      <c r="N1388" s="224" t="s">
        <v>39</v>
      </c>
      <c r="O1388" s="91"/>
      <c r="P1388" s="225">
        <f>O1388*H1388</f>
        <v>0</v>
      </c>
      <c r="Q1388" s="225">
        <v>0</v>
      </c>
      <c r="R1388" s="225">
        <f>Q1388*H1388</f>
        <v>0</v>
      </c>
      <c r="S1388" s="225">
        <v>0</v>
      </c>
      <c r="T1388" s="226">
        <f>S1388*H1388</f>
        <v>0</v>
      </c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R1388" s="227" t="s">
        <v>266</v>
      </c>
      <c r="AT1388" s="227" t="s">
        <v>143</v>
      </c>
      <c r="AU1388" s="227" t="s">
        <v>148</v>
      </c>
      <c r="AY1388" s="17" t="s">
        <v>140</v>
      </c>
      <c r="BE1388" s="228">
        <f>IF(N1388="základní",J1388,0)</f>
        <v>0</v>
      </c>
      <c r="BF1388" s="228">
        <f>IF(N1388="snížená",J1388,0)</f>
        <v>0</v>
      </c>
      <c r="BG1388" s="228">
        <f>IF(N1388="zákl. přenesená",J1388,0)</f>
        <v>0</v>
      </c>
      <c r="BH1388" s="228">
        <f>IF(N1388="sníž. přenesená",J1388,0)</f>
        <v>0</v>
      </c>
      <c r="BI1388" s="228">
        <f>IF(N1388="nulová",J1388,0)</f>
        <v>0</v>
      </c>
      <c r="BJ1388" s="17" t="s">
        <v>148</v>
      </c>
      <c r="BK1388" s="228">
        <f>ROUND(I1388*H1388,2)</f>
        <v>0</v>
      </c>
      <c r="BL1388" s="17" t="s">
        <v>266</v>
      </c>
      <c r="BM1388" s="227" t="s">
        <v>1773</v>
      </c>
    </row>
    <row r="1389" s="2" customFormat="1" ht="24.15" customHeight="1">
      <c r="A1389" s="38"/>
      <c r="B1389" s="39"/>
      <c r="C1389" s="215" t="s">
        <v>1774</v>
      </c>
      <c r="D1389" s="215" t="s">
        <v>143</v>
      </c>
      <c r="E1389" s="216" t="s">
        <v>1775</v>
      </c>
      <c r="F1389" s="217" t="s">
        <v>1776</v>
      </c>
      <c r="G1389" s="218" t="s">
        <v>155</v>
      </c>
      <c r="H1389" s="219">
        <v>0.001</v>
      </c>
      <c r="I1389" s="220"/>
      <c r="J1389" s="221">
        <f>ROUND(I1389*H1389,2)</f>
        <v>0</v>
      </c>
      <c r="K1389" s="222"/>
      <c r="L1389" s="44"/>
      <c r="M1389" s="223" t="s">
        <v>1</v>
      </c>
      <c r="N1389" s="224" t="s">
        <v>39</v>
      </c>
      <c r="O1389" s="91"/>
      <c r="P1389" s="225">
        <f>O1389*H1389</f>
        <v>0</v>
      </c>
      <c r="Q1389" s="225">
        <v>0</v>
      </c>
      <c r="R1389" s="225">
        <f>Q1389*H1389</f>
        <v>0</v>
      </c>
      <c r="S1389" s="225">
        <v>0</v>
      </c>
      <c r="T1389" s="226">
        <f>S1389*H1389</f>
        <v>0</v>
      </c>
      <c r="U1389" s="38"/>
      <c r="V1389" s="38"/>
      <c r="W1389" s="38"/>
      <c r="X1389" s="38"/>
      <c r="Y1389" s="38"/>
      <c r="Z1389" s="38"/>
      <c r="AA1389" s="38"/>
      <c r="AB1389" s="38"/>
      <c r="AC1389" s="38"/>
      <c r="AD1389" s="38"/>
      <c r="AE1389" s="38"/>
      <c r="AR1389" s="227" t="s">
        <v>266</v>
      </c>
      <c r="AT1389" s="227" t="s">
        <v>143</v>
      </c>
      <c r="AU1389" s="227" t="s">
        <v>148</v>
      </c>
      <c r="AY1389" s="17" t="s">
        <v>140</v>
      </c>
      <c r="BE1389" s="228">
        <f>IF(N1389="základní",J1389,0)</f>
        <v>0</v>
      </c>
      <c r="BF1389" s="228">
        <f>IF(N1389="snížená",J1389,0)</f>
        <v>0</v>
      </c>
      <c r="BG1389" s="228">
        <f>IF(N1389="zákl. přenesená",J1389,0)</f>
        <v>0</v>
      </c>
      <c r="BH1389" s="228">
        <f>IF(N1389="sníž. přenesená",J1389,0)</f>
        <v>0</v>
      </c>
      <c r="BI1389" s="228">
        <f>IF(N1389="nulová",J1389,0)</f>
        <v>0</v>
      </c>
      <c r="BJ1389" s="17" t="s">
        <v>148</v>
      </c>
      <c r="BK1389" s="228">
        <f>ROUND(I1389*H1389,2)</f>
        <v>0</v>
      </c>
      <c r="BL1389" s="17" t="s">
        <v>266</v>
      </c>
      <c r="BM1389" s="227" t="s">
        <v>1777</v>
      </c>
    </row>
    <row r="1390" s="12" customFormat="1" ht="22.8" customHeight="1">
      <c r="A1390" s="12"/>
      <c r="B1390" s="199"/>
      <c r="C1390" s="200"/>
      <c r="D1390" s="201" t="s">
        <v>72</v>
      </c>
      <c r="E1390" s="213" t="s">
        <v>1778</v>
      </c>
      <c r="F1390" s="213" t="s">
        <v>1779</v>
      </c>
      <c r="G1390" s="200"/>
      <c r="H1390" s="200"/>
      <c r="I1390" s="203"/>
      <c r="J1390" s="214">
        <f>BK1390</f>
        <v>0</v>
      </c>
      <c r="K1390" s="200"/>
      <c r="L1390" s="205"/>
      <c r="M1390" s="206"/>
      <c r="N1390" s="207"/>
      <c r="O1390" s="207"/>
      <c r="P1390" s="208">
        <f>SUM(P1391:P1468)</f>
        <v>0</v>
      </c>
      <c r="Q1390" s="207"/>
      <c r="R1390" s="208">
        <f>SUM(R1391:R1468)</f>
        <v>0.40371014</v>
      </c>
      <c r="S1390" s="207"/>
      <c r="T1390" s="209">
        <f>SUM(T1391:T1468)</f>
        <v>0.016243500000000001</v>
      </c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R1390" s="210" t="s">
        <v>148</v>
      </c>
      <c r="AT1390" s="211" t="s">
        <v>72</v>
      </c>
      <c r="AU1390" s="211" t="s">
        <v>81</v>
      </c>
      <c r="AY1390" s="210" t="s">
        <v>140</v>
      </c>
      <c r="BK1390" s="212">
        <f>SUM(BK1391:BK1468)</f>
        <v>0</v>
      </c>
    </row>
    <row r="1391" s="2" customFormat="1" ht="16.5" customHeight="1">
      <c r="A1391" s="38"/>
      <c r="B1391" s="39"/>
      <c r="C1391" s="215" t="s">
        <v>1780</v>
      </c>
      <c r="D1391" s="215" t="s">
        <v>143</v>
      </c>
      <c r="E1391" s="216" t="s">
        <v>1781</v>
      </c>
      <c r="F1391" s="217" t="s">
        <v>1782</v>
      </c>
      <c r="G1391" s="218" t="s">
        <v>146</v>
      </c>
      <c r="H1391" s="219">
        <v>10.738</v>
      </c>
      <c r="I1391" s="220"/>
      <c r="J1391" s="221">
        <f>ROUND(I1391*H1391,2)</f>
        <v>0</v>
      </c>
      <c r="K1391" s="222"/>
      <c r="L1391" s="44"/>
      <c r="M1391" s="223" t="s">
        <v>1</v>
      </c>
      <c r="N1391" s="224" t="s">
        <v>39</v>
      </c>
      <c r="O1391" s="91"/>
      <c r="P1391" s="225">
        <f>O1391*H1391</f>
        <v>0</v>
      </c>
      <c r="Q1391" s="225">
        <v>0</v>
      </c>
      <c r="R1391" s="225">
        <f>Q1391*H1391</f>
        <v>0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266</v>
      </c>
      <c r="AT1391" s="227" t="s">
        <v>143</v>
      </c>
      <c r="AU1391" s="227" t="s">
        <v>148</v>
      </c>
      <c r="AY1391" s="17" t="s">
        <v>140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148</v>
      </c>
      <c r="BK1391" s="228">
        <f>ROUND(I1391*H1391,2)</f>
        <v>0</v>
      </c>
      <c r="BL1391" s="17" t="s">
        <v>266</v>
      </c>
      <c r="BM1391" s="227" t="s">
        <v>1783</v>
      </c>
    </row>
    <row r="1392" s="13" customFormat="1">
      <c r="A1392" s="13"/>
      <c r="B1392" s="229"/>
      <c r="C1392" s="230"/>
      <c r="D1392" s="231" t="s">
        <v>150</v>
      </c>
      <c r="E1392" s="232" t="s">
        <v>1</v>
      </c>
      <c r="F1392" s="233" t="s">
        <v>219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150</v>
      </c>
      <c r="AU1392" s="239" t="s">
        <v>148</v>
      </c>
      <c r="AV1392" s="13" t="s">
        <v>81</v>
      </c>
      <c r="AW1392" s="13" t="s">
        <v>30</v>
      </c>
      <c r="AX1392" s="13" t="s">
        <v>73</v>
      </c>
      <c r="AY1392" s="239" t="s">
        <v>140</v>
      </c>
    </row>
    <row r="1393" s="14" customFormat="1">
      <c r="A1393" s="14"/>
      <c r="B1393" s="240"/>
      <c r="C1393" s="241"/>
      <c r="D1393" s="231" t="s">
        <v>150</v>
      </c>
      <c r="E1393" s="242" t="s">
        <v>1</v>
      </c>
      <c r="F1393" s="243" t="s">
        <v>365</v>
      </c>
      <c r="G1393" s="241"/>
      <c r="H1393" s="244">
        <v>1.2270000000000001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150</v>
      </c>
      <c r="AU1393" s="250" t="s">
        <v>148</v>
      </c>
      <c r="AV1393" s="14" t="s">
        <v>148</v>
      </c>
      <c r="AW1393" s="14" t="s">
        <v>30</v>
      </c>
      <c r="AX1393" s="14" t="s">
        <v>73</v>
      </c>
      <c r="AY1393" s="250" t="s">
        <v>140</v>
      </c>
    </row>
    <row r="1394" s="13" customFormat="1">
      <c r="A1394" s="13"/>
      <c r="B1394" s="229"/>
      <c r="C1394" s="230"/>
      <c r="D1394" s="231" t="s">
        <v>150</v>
      </c>
      <c r="E1394" s="232" t="s">
        <v>1</v>
      </c>
      <c r="F1394" s="233" t="s">
        <v>221</v>
      </c>
      <c r="G1394" s="230"/>
      <c r="H1394" s="232" t="s">
        <v>1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9" t="s">
        <v>150</v>
      </c>
      <c r="AU1394" s="239" t="s">
        <v>148</v>
      </c>
      <c r="AV1394" s="13" t="s">
        <v>81</v>
      </c>
      <c r="AW1394" s="13" t="s">
        <v>30</v>
      </c>
      <c r="AX1394" s="13" t="s">
        <v>73</v>
      </c>
      <c r="AY1394" s="239" t="s">
        <v>140</v>
      </c>
    </row>
    <row r="1395" s="14" customFormat="1">
      <c r="A1395" s="14"/>
      <c r="B1395" s="240"/>
      <c r="C1395" s="241"/>
      <c r="D1395" s="231" t="s">
        <v>150</v>
      </c>
      <c r="E1395" s="242" t="s">
        <v>1</v>
      </c>
      <c r="F1395" s="243" t="s">
        <v>522</v>
      </c>
      <c r="G1395" s="241"/>
      <c r="H1395" s="244">
        <v>7.423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150</v>
      </c>
      <c r="AU1395" s="250" t="s">
        <v>148</v>
      </c>
      <c r="AV1395" s="14" t="s">
        <v>148</v>
      </c>
      <c r="AW1395" s="14" t="s">
        <v>30</v>
      </c>
      <c r="AX1395" s="14" t="s">
        <v>73</v>
      </c>
      <c r="AY1395" s="250" t="s">
        <v>140</v>
      </c>
    </row>
    <row r="1396" s="13" customFormat="1">
      <c r="A1396" s="13"/>
      <c r="B1396" s="229"/>
      <c r="C1396" s="230"/>
      <c r="D1396" s="231" t="s">
        <v>150</v>
      </c>
      <c r="E1396" s="232" t="s">
        <v>1</v>
      </c>
      <c r="F1396" s="233" t="s">
        <v>217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150</v>
      </c>
      <c r="AU1396" s="239" t="s">
        <v>148</v>
      </c>
      <c r="AV1396" s="13" t="s">
        <v>81</v>
      </c>
      <c r="AW1396" s="13" t="s">
        <v>30</v>
      </c>
      <c r="AX1396" s="13" t="s">
        <v>73</v>
      </c>
      <c r="AY1396" s="239" t="s">
        <v>140</v>
      </c>
    </row>
    <row r="1397" s="14" customFormat="1">
      <c r="A1397" s="14"/>
      <c r="B1397" s="240"/>
      <c r="C1397" s="241"/>
      <c r="D1397" s="231" t="s">
        <v>150</v>
      </c>
      <c r="E1397" s="242" t="s">
        <v>1</v>
      </c>
      <c r="F1397" s="243" t="s">
        <v>366</v>
      </c>
      <c r="G1397" s="241"/>
      <c r="H1397" s="244">
        <v>2.0880000000000001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150</v>
      </c>
      <c r="AU1397" s="250" t="s">
        <v>148</v>
      </c>
      <c r="AV1397" s="14" t="s">
        <v>148</v>
      </c>
      <c r="AW1397" s="14" t="s">
        <v>30</v>
      </c>
      <c r="AX1397" s="14" t="s">
        <v>73</v>
      </c>
      <c r="AY1397" s="250" t="s">
        <v>140</v>
      </c>
    </row>
    <row r="1398" s="15" customFormat="1">
      <c r="A1398" s="15"/>
      <c r="B1398" s="262"/>
      <c r="C1398" s="263"/>
      <c r="D1398" s="231" t="s">
        <v>150</v>
      </c>
      <c r="E1398" s="264" t="s">
        <v>1</v>
      </c>
      <c r="F1398" s="265" t="s">
        <v>188</v>
      </c>
      <c r="G1398" s="263"/>
      <c r="H1398" s="266">
        <v>10.738</v>
      </c>
      <c r="I1398" s="267"/>
      <c r="J1398" s="263"/>
      <c r="K1398" s="263"/>
      <c r="L1398" s="268"/>
      <c r="M1398" s="269"/>
      <c r="N1398" s="270"/>
      <c r="O1398" s="270"/>
      <c r="P1398" s="270"/>
      <c r="Q1398" s="270"/>
      <c r="R1398" s="270"/>
      <c r="S1398" s="270"/>
      <c r="T1398" s="271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72" t="s">
        <v>150</v>
      </c>
      <c r="AU1398" s="272" t="s">
        <v>148</v>
      </c>
      <c r="AV1398" s="15" t="s">
        <v>147</v>
      </c>
      <c r="AW1398" s="15" t="s">
        <v>30</v>
      </c>
      <c r="AX1398" s="15" t="s">
        <v>81</v>
      </c>
      <c r="AY1398" s="272" t="s">
        <v>140</v>
      </c>
    </row>
    <row r="1399" s="2" customFormat="1" ht="16.5" customHeight="1">
      <c r="A1399" s="38"/>
      <c r="B1399" s="39"/>
      <c r="C1399" s="215" t="s">
        <v>1784</v>
      </c>
      <c r="D1399" s="215" t="s">
        <v>143</v>
      </c>
      <c r="E1399" s="216" t="s">
        <v>1785</v>
      </c>
      <c r="F1399" s="217" t="s">
        <v>1786</v>
      </c>
      <c r="G1399" s="218" t="s">
        <v>146</v>
      </c>
      <c r="H1399" s="219">
        <v>10.738</v>
      </c>
      <c r="I1399" s="220"/>
      <c r="J1399" s="221">
        <f>ROUND(I1399*H1399,2)</f>
        <v>0</v>
      </c>
      <c r="K1399" s="222"/>
      <c r="L1399" s="44"/>
      <c r="M1399" s="223" t="s">
        <v>1</v>
      </c>
      <c r="N1399" s="224" t="s">
        <v>39</v>
      </c>
      <c r="O1399" s="91"/>
      <c r="P1399" s="225">
        <f>O1399*H1399</f>
        <v>0</v>
      </c>
      <c r="Q1399" s="225">
        <v>0.00029999999999999997</v>
      </c>
      <c r="R1399" s="225">
        <f>Q1399*H1399</f>
        <v>0.0032213999999999997</v>
      </c>
      <c r="S1399" s="225">
        <v>0</v>
      </c>
      <c r="T1399" s="226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27" t="s">
        <v>266</v>
      </c>
      <c r="AT1399" s="227" t="s">
        <v>143</v>
      </c>
      <c r="AU1399" s="227" t="s">
        <v>148</v>
      </c>
      <c r="AY1399" s="17" t="s">
        <v>140</v>
      </c>
      <c r="BE1399" s="228">
        <f>IF(N1399="základní",J1399,0)</f>
        <v>0</v>
      </c>
      <c r="BF1399" s="228">
        <f>IF(N1399="snížená",J1399,0)</f>
        <v>0</v>
      </c>
      <c r="BG1399" s="228">
        <f>IF(N1399="zákl. přenesená",J1399,0)</f>
        <v>0</v>
      </c>
      <c r="BH1399" s="228">
        <f>IF(N1399="sníž. přenesená",J1399,0)</f>
        <v>0</v>
      </c>
      <c r="BI1399" s="228">
        <f>IF(N1399="nulová",J1399,0)</f>
        <v>0</v>
      </c>
      <c r="BJ1399" s="17" t="s">
        <v>148</v>
      </c>
      <c r="BK1399" s="228">
        <f>ROUND(I1399*H1399,2)</f>
        <v>0</v>
      </c>
      <c r="BL1399" s="17" t="s">
        <v>266</v>
      </c>
      <c r="BM1399" s="227" t="s">
        <v>1787</v>
      </c>
    </row>
    <row r="1400" s="13" customFormat="1">
      <c r="A1400" s="13"/>
      <c r="B1400" s="229"/>
      <c r="C1400" s="230"/>
      <c r="D1400" s="231" t="s">
        <v>150</v>
      </c>
      <c r="E1400" s="232" t="s">
        <v>1</v>
      </c>
      <c r="F1400" s="233" t="s">
        <v>219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150</v>
      </c>
      <c r="AU1400" s="239" t="s">
        <v>148</v>
      </c>
      <c r="AV1400" s="13" t="s">
        <v>81</v>
      </c>
      <c r="AW1400" s="13" t="s">
        <v>30</v>
      </c>
      <c r="AX1400" s="13" t="s">
        <v>73</v>
      </c>
      <c r="AY1400" s="239" t="s">
        <v>140</v>
      </c>
    </row>
    <row r="1401" s="14" customFormat="1">
      <c r="A1401" s="14"/>
      <c r="B1401" s="240"/>
      <c r="C1401" s="241"/>
      <c r="D1401" s="231" t="s">
        <v>150</v>
      </c>
      <c r="E1401" s="242" t="s">
        <v>1</v>
      </c>
      <c r="F1401" s="243" t="s">
        <v>365</v>
      </c>
      <c r="G1401" s="241"/>
      <c r="H1401" s="244">
        <v>1.2270000000000001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150</v>
      </c>
      <c r="AU1401" s="250" t="s">
        <v>148</v>
      </c>
      <c r="AV1401" s="14" t="s">
        <v>148</v>
      </c>
      <c r="AW1401" s="14" t="s">
        <v>30</v>
      </c>
      <c r="AX1401" s="14" t="s">
        <v>73</v>
      </c>
      <c r="AY1401" s="250" t="s">
        <v>140</v>
      </c>
    </row>
    <row r="1402" s="13" customFormat="1">
      <c r="A1402" s="13"/>
      <c r="B1402" s="229"/>
      <c r="C1402" s="230"/>
      <c r="D1402" s="231" t="s">
        <v>150</v>
      </c>
      <c r="E1402" s="232" t="s">
        <v>1</v>
      </c>
      <c r="F1402" s="233" t="s">
        <v>221</v>
      </c>
      <c r="G1402" s="230"/>
      <c r="H1402" s="232" t="s">
        <v>1</v>
      </c>
      <c r="I1402" s="234"/>
      <c r="J1402" s="230"/>
      <c r="K1402" s="230"/>
      <c r="L1402" s="235"/>
      <c r="M1402" s="236"/>
      <c r="N1402" s="237"/>
      <c r="O1402" s="237"/>
      <c r="P1402" s="237"/>
      <c r="Q1402" s="237"/>
      <c r="R1402" s="237"/>
      <c r="S1402" s="237"/>
      <c r="T1402" s="238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39" t="s">
        <v>150</v>
      </c>
      <c r="AU1402" s="239" t="s">
        <v>148</v>
      </c>
      <c r="AV1402" s="13" t="s">
        <v>81</v>
      </c>
      <c r="AW1402" s="13" t="s">
        <v>30</v>
      </c>
      <c r="AX1402" s="13" t="s">
        <v>73</v>
      </c>
      <c r="AY1402" s="239" t="s">
        <v>140</v>
      </c>
    </row>
    <row r="1403" s="14" customFormat="1">
      <c r="A1403" s="14"/>
      <c r="B1403" s="240"/>
      <c r="C1403" s="241"/>
      <c r="D1403" s="231" t="s">
        <v>150</v>
      </c>
      <c r="E1403" s="242" t="s">
        <v>1</v>
      </c>
      <c r="F1403" s="243" t="s">
        <v>522</v>
      </c>
      <c r="G1403" s="241"/>
      <c r="H1403" s="244">
        <v>7.423</v>
      </c>
      <c r="I1403" s="245"/>
      <c r="J1403" s="241"/>
      <c r="K1403" s="241"/>
      <c r="L1403" s="246"/>
      <c r="M1403" s="247"/>
      <c r="N1403" s="248"/>
      <c r="O1403" s="248"/>
      <c r="P1403" s="248"/>
      <c r="Q1403" s="248"/>
      <c r="R1403" s="248"/>
      <c r="S1403" s="248"/>
      <c r="T1403" s="249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0" t="s">
        <v>150</v>
      </c>
      <c r="AU1403" s="250" t="s">
        <v>148</v>
      </c>
      <c r="AV1403" s="14" t="s">
        <v>148</v>
      </c>
      <c r="AW1403" s="14" t="s">
        <v>30</v>
      </c>
      <c r="AX1403" s="14" t="s">
        <v>73</v>
      </c>
      <c r="AY1403" s="250" t="s">
        <v>140</v>
      </c>
    </row>
    <row r="1404" s="13" customFormat="1">
      <c r="A1404" s="13"/>
      <c r="B1404" s="229"/>
      <c r="C1404" s="230"/>
      <c r="D1404" s="231" t="s">
        <v>150</v>
      </c>
      <c r="E1404" s="232" t="s">
        <v>1</v>
      </c>
      <c r="F1404" s="233" t="s">
        <v>217</v>
      </c>
      <c r="G1404" s="230"/>
      <c r="H1404" s="232" t="s">
        <v>1</v>
      </c>
      <c r="I1404" s="234"/>
      <c r="J1404" s="230"/>
      <c r="K1404" s="230"/>
      <c r="L1404" s="235"/>
      <c r="M1404" s="236"/>
      <c r="N1404" s="237"/>
      <c r="O1404" s="237"/>
      <c r="P1404" s="237"/>
      <c r="Q1404" s="237"/>
      <c r="R1404" s="237"/>
      <c r="S1404" s="237"/>
      <c r="T1404" s="23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9" t="s">
        <v>150</v>
      </c>
      <c r="AU1404" s="239" t="s">
        <v>148</v>
      </c>
      <c r="AV1404" s="13" t="s">
        <v>81</v>
      </c>
      <c r="AW1404" s="13" t="s">
        <v>30</v>
      </c>
      <c r="AX1404" s="13" t="s">
        <v>73</v>
      </c>
      <c r="AY1404" s="239" t="s">
        <v>140</v>
      </c>
    </row>
    <row r="1405" s="14" customFormat="1">
      <c r="A1405" s="14"/>
      <c r="B1405" s="240"/>
      <c r="C1405" s="241"/>
      <c r="D1405" s="231" t="s">
        <v>150</v>
      </c>
      <c r="E1405" s="242" t="s">
        <v>1</v>
      </c>
      <c r="F1405" s="243" t="s">
        <v>366</v>
      </c>
      <c r="G1405" s="241"/>
      <c r="H1405" s="244">
        <v>2.0880000000000001</v>
      </c>
      <c r="I1405" s="245"/>
      <c r="J1405" s="241"/>
      <c r="K1405" s="241"/>
      <c r="L1405" s="246"/>
      <c r="M1405" s="247"/>
      <c r="N1405" s="248"/>
      <c r="O1405" s="248"/>
      <c r="P1405" s="248"/>
      <c r="Q1405" s="248"/>
      <c r="R1405" s="248"/>
      <c r="S1405" s="248"/>
      <c r="T1405" s="24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0" t="s">
        <v>150</v>
      </c>
      <c r="AU1405" s="250" t="s">
        <v>148</v>
      </c>
      <c r="AV1405" s="14" t="s">
        <v>148</v>
      </c>
      <c r="AW1405" s="14" t="s">
        <v>30</v>
      </c>
      <c r="AX1405" s="14" t="s">
        <v>73</v>
      </c>
      <c r="AY1405" s="250" t="s">
        <v>140</v>
      </c>
    </row>
    <row r="1406" s="15" customFormat="1">
      <c r="A1406" s="15"/>
      <c r="B1406" s="262"/>
      <c r="C1406" s="263"/>
      <c r="D1406" s="231" t="s">
        <v>150</v>
      </c>
      <c r="E1406" s="264" t="s">
        <v>1</v>
      </c>
      <c r="F1406" s="265" t="s">
        <v>188</v>
      </c>
      <c r="G1406" s="263"/>
      <c r="H1406" s="266">
        <v>10.738</v>
      </c>
      <c r="I1406" s="267"/>
      <c r="J1406" s="263"/>
      <c r="K1406" s="263"/>
      <c r="L1406" s="268"/>
      <c r="M1406" s="269"/>
      <c r="N1406" s="270"/>
      <c r="O1406" s="270"/>
      <c r="P1406" s="270"/>
      <c r="Q1406" s="270"/>
      <c r="R1406" s="270"/>
      <c r="S1406" s="270"/>
      <c r="T1406" s="271"/>
      <c r="U1406" s="15"/>
      <c r="V1406" s="15"/>
      <c r="W1406" s="15"/>
      <c r="X1406" s="15"/>
      <c r="Y1406" s="15"/>
      <c r="Z1406" s="15"/>
      <c r="AA1406" s="15"/>
      <c r="AB1406" s="15"/>
      <c r="AC1406" s="15"/>
      <c r="AD1406" s="15"/>
      <c r="AE1406" s="15"/>
      <c r="AT1406" s="272" t="s">
        <v>150</v>
      </c>
      <c r="AU1406" s="272" t="s">
        <v>148</v>
      </c>
      <c r="AV1406" s="15" t="s">
        <v>147</v>
      </c>
      <c r="AW1406" s="15" t="s">
        <v>30</v>
      </c>
      <c r="AX1406" s="15" t="s">
        <v>81</v>
      </c>
      <c r="AY1406" s="272" t="s">
        <v>140</v>
      </c>
    </row>
    <row r="1407" s="2" customFormat="1" ht="24.15" customHeight="1">
      <c r="A1407" s="38"/>
      <c r="B1407" s="39"/>
      <c r="C1407" s="215" t="s">
        <v>1788</v>
      </c>
      <c r="D1407" s="215" t="s">
        <v>143</v>
      </c>
      <c r="E1407" s="216" t="s">
        <v>1789</v>
      </c>
      <c r="F1407" s="217" t="s">
        <v>1790</v>
      </c>
      <c r="G1407" s="218" t="s">
        <v>146</v>
      </c>
      <c r="H1407" s="219">
        <v>8.5879999999999992</v>
      </c>
      <c r="I1407" s="220"/>
      <c r="J1407" s="221">
        <f>ROUND(I1407*H1407,2)</f>
        <v>0</v>
      </c>
      <c r="K1407" s="222"/>
      <c r="L1407" s="44"/>
      <c r="M1407" s="223" t="s">
        <v>1</v>
      </c>
      <c r="N1407" s="224" t="s">
        <v>39</v>
      </c>
      <c r="O1407" s="91"/>
      <c r="P1407" s="225">
        <f>O1407*H1407</f>
        <v>0</v>
      </c>
      <c r="Q1407" s="225">
        <v>0.0075799999999999999</v>
      </c>
      <c r="R1407" s="225">
        <f>Q1407*H1407</f>
        <v>0.065097039999999995</v>
      </c>
      <c r="S1407" s="225">
        <v>0</v>
      </c>
      <c r="T1407" s="226">
        <f>S1407*H1407</f>
        <v>0</v>
      </c>
      <c r="U1407" s="38"/>
      <c r="V1407" s="38"/>
      <c r="W1407" s="38"/>
      <c r="X1407" s="38"/>
      <c r="Y1407" s="38"/>
      <c r="Z1407" s="38"/>
      <c r="AA1407" s="38"/>
      <c r="AB1407" s="38"/>
      <c r="AC1407" s="38"/>
      <c r="AD1407" s="38"/>
      <c r="AE1407" s="38"/>
      <c r="AR1407" s="227" t="s">
        <v>266</v>
      </c>
      <c r="AT1407" s="227" t="s">
        <v>143</v>
      </c>
      <c r="AU1407" s="227" t="s">
        <v>148</v>
      </c>
      <c r="AY1407" s="17" t="s">
        <v>140</v>
      </c>
      <c r="BE1407" s="228">
        <f>IF(N1407="základní",J1407,0)</f>
        <v>0</v>
      </c>
      <c r="BF1407" s="228">
        <f>IF(N1407="snížená",J1407,0)</f>
        <v>0</v>
      </c>
      <c r="BG1407" s="228">
        <f>IF(N1407="zákl. přenesená",J1407,0)</f>
        <v>0</v>
      </c>
      <c r="BH1407" s="228">
        <f>IF(N1407="sníž. přenesená",J1407,0)</f>
        <v>0</v>
      </c>
      <c r="BI1407" s="228">
        <f>IF(N1407="nulová",J1407,0)</f>
        <v>0</v>
      </c>
      <c r="BJ1407" s="17" t="s">
        <v>148</v>
      </c>
      <c r="BK1407" s="228">
        <f>ROUND(I1407*H1407,2)</f>
        <v>0</v>
      </c>
      <c r="BL1407" s="17" t="s">
        <v>266</v>
      </c>
      <c r="BM1407" s="227" t="s">
        <v>1791</v>
      </c>
    </row>
    <row r="1408" s="13" customFormat="1">
      <c r="A1408" s="13"/>
      <c r="B1408" s="229"/>
      <c r="C1408" s="230"/>
      <c r="D1408" s="231" t="s">
        <v>150</v>
      </c>
      <c r="E1408" s="232" t="s">
        <v>1</v>
      </c>
      <c r="F1408" s="233" t="s">
        <v>219</v>
      </c>
      <c r="G1408" s="230"/>
      <c r="H1408" s="232" t="s">
        <v>1</v>
      </c>
      <c r="I1408" s="234"/>
      <c r="J1408" s="230"/>
      <c r="K1408" s="230"/>
      <c r="L1408" s="235"/>
      <c r="M1408" s="236"/>
      <c r="N1408" s="237"/>
      <c r="O1408" s="237"/>
      <c r="P1408" s="237"/>
      <c r="Q1408" s="237"/>
      <c r="R1408" s="237"/>
      <c r="S1408" s="237"/>
      <c r="T1408" s="23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9" t="s">
        <v>150</v>
      </c>
      <c r="AU1408" s="239" t="s">
        <v>148</v>
      </c>
      <c r="AV1408" s="13" t="s">
        <v>81</v>
      </c>
      <c r="AW1408" s="13" t="s">
        <v>30</v>
      </c>
      <c r="AX1408" s="13" t="s">
        <v>73</v>
      </c>
      <c r="AY1408" s="239" t="s">
        <v>140</v>
      </c>
    </row>
    <row r="1409" s="14" customFormat="1">
      <c r="A1409" s="14"/>
      <c r="B1409" s="240"/>
      <c r="C1409" s="241"/>
      <c r="D1409" s="231" t="s">
        <v>150</v>
      </c>
      <c r="E1409" s="242" t="s">
        <v>1</v>
      </c>
      <c r="F1409" s="243" t="s">
        <v>1792</v>
      </c>
      <c r="G1409" s="241"/>
      <c r="H1409" s="244">
        <v>1.0149999999999999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0" t="s">
        <v>150</v>
      </c>
      <c r="AU1409" s="250" t="s">
        <v>148</v>
      </c>
      <c r="AV1409" s="14" t="s">
        <v>148</v>
      </c>
      <c r="AW1409" s="14" t="s">
        <v>30</v>
      </c>
      <c r="AX1409" s="14" t="s">
        <v>73</v>
      </c>
      <c r="AY1409" s="250" t="s">
        <v>140</v>
      </c>
    </row>
    <row r="1410" s="13" customFormat="1">
      <c r="A1410" s="13"/>
      <c r="B1410" s="229"/>
      <c r="C1410" s="230"/>
      <c r="D1410" s="231" t="s">
        <v>150</v>
      </c>
      <c r="E1410" s="232" t="s">
        <v>1</v>
      </c>
      <c r="F1410" s="233" t="s">
        <v>221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150</v>
      </c>
      <c r="AU1410" s="239" t="s">
        <v>148</v>
      </c>
      <c r="AV1410" s="13" t="s">
        <v>81</v>
      </c>
      <c r="AW1410" s="13" t="s">
        <v>30</v>
      </c>
      <c r="AX1410" s="13" t="s">
        <v>73</v>
      </c>
      <c r="AY1410" s="239" t="s">
        <v>140</v>
      </c>
    </row>
    <row r="1411" s="14" customFormat="1">
      <c r="A1411" s="14"/>
      <c r="B1411" s="240"/>
      <c r="C1411" s="241"/>
      <c r="D1411" s="231" t="s">
        <v>150</v>
      </c>
      <c r="E1411" s="242" t="s">
        <v>1</v>
      </c>
      <c r="F1411" s="243" t="s">
        <v>1793</v>
      </c>
      <c r="G1411" s="241"/>
      <c r="H1411" s="244">
        <v>7.5730000000000004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150</v>
      </c>
      <c r="AU1411" s="250" t="s">
        <v>148</v>
      </c>
      <c r="AV1411" s="14" t="s">
        <v>148</v>
      </c>
      <c r="AW1411" s="14" t="s">
        <v>30</v>
      </c>
      <c r="AX1411" s="14" t="s">
        <v>73</v>
      </c>
      <c r="AY1411" s="250" t="s">
        <v>140</v>
      </c>
    </row>
    <row r="1412" s="15" customFormat="1">
      <c r="A1412" s="15"/>
      <c r="B1412" s="262"/>
      <c r="C1412" s="263"/>
      <c r="D1412" s="231" t="s">
        <v>150</v>
      </c>
      <c r="E1412" s="264" t="s">
        <v>1</v>
      </c>
      <c r="F1412" s="265" t="s">
        <v>188</v>
      </c>
      <c r="G1412" s="263"/>
      <c r="H1412" s="266">
        <v>8.5879999999999992</v>
      </c>
      <c r="I1412" s="267"/>
      <c r="J1412" s="263"/>
      <c r="K1412" s="263"/>
      <c r="L1412" s="268"/>
      <c r="M1412" s="269"/>
      <c r="N1412" s="270"/>
      <c r="O1412" s="270"/>
      <c r="P1412" s="270"/>
      <c r="Q1412" s="270"/>
      <c r="R1412" s="270"/>
      <c r="S1412" s="270"/>
      <c r="T1412" s="271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72" t="s">
        <v>150</v>
      </c>
      <c r="AU1412" s="272" t="s">
        <v>148</v>
      </c>
      <c r="AV1412" s="15" t="s">
        <v>147</v>
      </c>
      <c r="AW1412" s="15" t="s">
        <v>30</v>
      </c>
      <c r="AX1412" s="15" t="s">
        <v>81</v>
      </c>
      <c r="AY1412" s="272" t="s">
        <v>140</v>
      </c>
    </row>
    <row r="1413" s="2" customFormat="1" ht="24.15" customHeight="1">
      <c r="A1413" s="38"/>
      <c r="B1413" s="39"/>
      <c r="C1413" s="215" t="s">
        <v>1794</v>
      </c>
      <c r="D1413" s="215" t="s">
        <v>143</v>
      </c>
      <c r="E1413" s="216" t="s">
        <v>1795</v>
      </c>
      <c r="F1413" s="217" t="s">
        <v>1796</v>
      </c>
      <c r="G1413" s="218" t="s">
        <v>197</v>
      </c>
      <c r="H1413" s="219">
        <v>4.9980000000000002</v>
      </c>
      <c r="I1413" s="220"/>
      <c r="J1413" s="221">
        <f>ROUND(I1413*H1413,2)</f>
        <v>0</v>
      </c>
      <c r="K1413" s="222"/>
      <c r="L1413" s="44"/>
      <c r="M1413" s="223" t="s">
        <v>1</v>
      </c>
      <c r="N1413" s="224" t="s">
        <v>39</v>
      </c>
      <c r="O1413" s="91"/>
      <c r="P1413" s="225">
        <f>O1413*H1413</f>
        <v>0</v>
      </c>
      <c r="Q1413" s="225">
        <v>0</v>
      </c>
      <c r="R1413" s="225">
        <f>Q1413*H1413</f>
        <v>0</v>
      </c>
      <c r="S1413" s="225">
        <v>0.0032499999999999999</v>
      </c>
      <c r="T1413" s="226">
        <f>S1413*H1413</f>
        <v>0.016243500000000001</v>
      </c>
      <c r="U1413" s="38"/>
      <c r="V1413" s="38"/>
      <c r="W1413" s="38"/>
      <c r="X1413" s="38"/>
      <c r="Y1413" s="38"/>
      <c r="Z1413" s="38"/>
      <c r="AA1413" s="38"/>
      <c r="AB1413" s="38"/>
      <c r="AC1413" s="38"/>
      <c r="AD1413" s="38"/>
      <c r="AE1413" s="38"/>
      <c r="AR1413" s="227" t="s">
        <v>266</v>
      </c>
      <c r="AT1413" s="227" t="s">
        <v>143</v>
      </c>
      <c r="AU1413" s="227" t="s">
        <v>148</v>
      </c>
      <c r="AY1413" s="17" t="s">
        <v>140</v>
      </c>
      <c r="BE1413" s="228">
        <f>IF(N1413="základní",J1413,0)</f>
        <v>0</v>
      </c>
      <c r="BF1413" s="228">
        <f>IF(N1413="snížená",J1413,0)</f>
        <v>0</v>
      </c>
      <c r="BG1413" s="228">
        <f>IF(N1413="zákl. přenesená",J1413,0)</f>
        <v>0</v>
      </c>
      <c r="BH1413" s="228">
        <f>IF(N1413="sníž. přenesená",J1413,0)</f>
        <v>0</v>
      </c>
      <c r="BI1413" s="228">
        <f>IF(N1413="nulová",J1413,0)</f>
        <v>0</v>
      </c>
      <c r="BJ1413" s="17" t="s">
        <v>148</v>
      </c>
      <c r="BK1413" s="228">
        <f>ROUND(I1413*H1413,2)</f>
        <v>0</v>
      </c>
      <c r="BL1413" s="17" t="s">
        <v>266</v>
      </c>
      <c r="BM1413" s="227" t="s">
        <v>1797</v>
      </c>
    </row>
    <row r="1414" s="13" customFormat="1">
      <c r="A1414" s="13"/>
      <c r="B1414" s="229"/>
      <c r="C1414" s="230"/>
      <c r="D1414" s="231" t="s">
        <v>150</v>
      </c>
      <c r="E1414" s="232" t="s">
        <v>1</v>
      </c>
      <c r="F1414" s="233" t="s">
        <v>217</v>
      </c>
      <c r="G1414" s="230"/>
      <c r="H1414" s="232" t="s">
        <v>1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9" t="s">
        <v>150</v>
      </c>
      <c r="AU1414" s="239" t="s">
        <v>148</v>
      </c>
      <c r="AV1414" s="13" t="s">
        <v>81</v>
      </c>
      <c r="AW1414" s="13" t="s">
        <v>30</v>
      </c>
      <c r="AX1414" s="13" t="s">
        <v>73</v>
      </c>
      <c r="AY1414" s="239" t="s">
        <v>140</v>
      </c>
    </row>
    <row r="1415" s="14" customFormat="1">
      <c r="A1415" s="14"/>
      <c r="B1415" s="240"/>
      <c r="C1415" s="241"/>
      <c r="D1415" s="231" t="s">
        <v>150</v>
      </c>
      <c r="E1415" s="242" t="s">
        <v>1</v>
      </c>
      <c r="F1415" s="243" t="s">
        <v>1798</v>
      </c>
      <c r="G1415" s="241"/>
      <c r="H1415" s="244">
        <v>4.9980000000000002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150</v>
      </c>
      <c r="AU1415" s="250" t="s">
        <v>148</v>
      </c>
      <c r="AV1415" s="14" t="s">
        <v>148</v>
      </c>
      <c r="AW1415" s="14" t="s">
        <v>30</v>
      </c>
      <c r="AX1415" s="14" t="s">
        <v>81</v>
      </c>
      <c r="AY1415" s="250" t="s">
        <v>140</v>
      </c>
    </row>
    <row r="1416" s="2" customFormat="1" ht="37.8" customHeight="1">
      <c r="A1416" s="38"/>
      <c r="B1416" s="39"/>
      <c r="C1416" s="215" t="s">
        <v>1799</v>
      </c>
      <c r="D1416" s="215" t="s">
        <v>143</v>
      </c>
      <c r="E1416" s="216" t="s">
        <v>1800</v>
      </c>
      <c r="F1416" s="217" t="s">
        <v>1801</v>
      </c>
      <c r="G1416" s="218" t="s">
        <v>146</v>
      </c>
      <c r="H1416" s="219">
        <v>9.298</v>
      </c>
      <c r="I1416" s="220"/>
      <c r="J1416" s="221">
        <f>ROUND(I1416*H1416,2)</f>
        <v>0</v>
      </c>
      <c r="K1416" s="222"/>
      <c r="L1416" s="44"/>
      <c r="M1416" s="223" t="s">
        <v>1</v>
      </c>
      <c r="N1416" s="224" t="s">
        <v>39</v>
      </c>
      <c r="O1416" s="91"/>
      <c r="P1416" s="225">
        <f>O1416*H1416</f>
        <v>0</v>
      </c>
      <c r="Q1416" s="225">
        <v>0.0089999999999999993</v>
      </c>
      <c r="R1416" s="225">
        <f>Q1416*H1416</f>
        <v>0.083681999999999992</v>
      </c>
      <c r="S1416" s="225">
        <v>0</v>
      </c>
      <c r="T1416" s="226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27" t="s">
        <v>266</v>
      </c>
      <c r="AT1416" s="227" t="s">
        <v>143</v>
      </c>
      <c r="AU1416" s="227" t="s">
        <v>148</v>
      </c>
      <c r="AY1416" s="17" t="s">
        <v>140</v>
      </c>
      <c r="BE1416" s="228">
        <f>IF(N1416="základní",J1416,0)</f>
        <v>0</v>
      </c>
      <c r="BF1416" s="228">
        <f>IF(N1416="snížená",J1416,0)</f>
        <v>0</v>
      </c>
      <c r="BG1416" s="228">
        <f>IF(N1416="zákl. přenesená",J1416,0)</f>
        <v>0</v>
      </c>
      <c r="BH1416" s="228">
        <f>IF(N1416="sníž. přenesená",J1416,0)</f>
        <v>0</v>
      </c>
      <c r="BI1416" s="228">
        <f>IF(N1416="nulová",J1416,0)</f>
        <v>0</v>
      </c>
      <c r="BJ1416" s="17" t="s">
        <v>148</v>
      </c>
      <c r="BK1416" s="228">
        <f>ROUND(I1416*H1416,2)</f>
        <v>0</v>
      </c>
      <c r="BL1416" s="17" t="s">
        <v>266</v>
      </c>
      <c r="BM1416" s="227" t="s">
        <v>1802</v>
      </c>
    </row>
    <row r="1417" s="13" customFormat="1">
      <c r="A1417" s="13"/>
      <c r="B1417" s="229"/>
      <c r="C1417" s="230"/>
      <c r="D1417" s="231" t="s">
        <v>150</v>
      </c>
      <c r="E1417" s="232" t="s">
        <v>1</v>
      </c>
      <c r="F1417" s="233" t="s">
        <v>219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150</v>
      </c>
      <c r="AU1417" s="239" t="s">
        <v>148</v>
      </c>
      <c r="AV1417" s="13" t="s">
        <v>81</v>
      </c>
      <c r="AW1417" s="13" t="s">
        <v>30</v>
      </c>
      <c r="AX1417" s="13" t="s">
        <v>73</v>
      </c>
      <c r="AY1417" s="239" t="s">
        <v>140</v>
      </c>
    </row>
    <row r="1418" s="14" customFormat="1">
      <c r="A1418" s="14"/>
      <c r="B1418" s="240"/>
      <c r="C1418" s="241"/>
      <c r="D1418" s="231" t="s">
        <v>150</v>
      </c>
      <c r="E1418" s="242" t="s">
        <v>1</v>
      </c>
      <c r="F1418" s="243" t="s">
        <v>365</v>
      </c>
      <c r="G1418" s="241"/>
      <c r="H1418" s="244">
        <v>1.2270000000000001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150</v>
      </c>
      <c r="AU1418" s="250" t="s">
        <v>148</v>
      </c>
      <c r="AV1418" s="14" t="s">
        <v>148</v>
      </c>
      <c r="AW1418" s="14" t="s">
        <v>30</v>
      </c>
      <c r="AX1418" s="14" t="s">
        <v>73</v>
      </c>
      <c r="AY1418" s="250" t="s">
        <v>140</v>
      </c>
    </row>
    <row r="1419" s="13" customFormat="1">
      <c r="A1419" s="13"/>
      <c r="B1419" s="229"/>
      <c r="C1419" s="230"/>
      <c r="D1419" s="231" t="s">
        <v>150</v>
      </c>
      <c r="E1419" s="232" t="s">
        <v>1</v>
      </c>
      <c r="F1419" s="233" t="s">
        <v>1803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150</v>
      </c>
      <c r="AU1419" s="239" t="s">
        <v>148</v>
      </c>
      <c r="AV1419" s="13" t="s">
        <v>81</v>
      </c>
      <c r="AW1419" s="13" t="s">
        <v>30</v>
      </c>
      <c r="AX1419" s="13" t="s">
        <v>73</v>
      </c>
      <c r="AY1419" s="239" t="s">
        <v>140</v>
      </c>
    </row>
    <row r="1420" s="14" customFormat="1">
      <c r="A1420" s="14"/>
      <c r="B1420" s="240"/>
      <c r="C1420" s="241"/>
      <c r="D1420" s="231" t="s">
        <v>150</v>
      </c>
      <c r="E1420" s="242" t="s">
        <v>1</v>
      </c>
      <c r="F1420" s="243" t="s">
        <v>1804</v>
      </c>
      <c r="G1420" s="241"/>
      <c r="H1420" s="244">
        <v>5.9829999999999997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150</v>
      </c>
      <c r="AU1420" s="250" t="s">
        <v>148</v>
      </c>
      <c r="AV1420" s="14" t="s">
        <v>148</v>
      </c>
      <c r="AW1420" s="14" t="s">
        <v>30</v>
      </c>
      <c r="AX1420" s="14" t="s">
        <v>73</v>
      </c>
      <c r="AY1420" s="250" t="s">
        <v>140</v>
      </c>
    </row>
    <row r="1421" s="13" customFormat="1">
      <c r="A1421" s="13"/>
      <c r="B1421" s="229"/>
      <c r="C1421" s="230"/>
      <c r="D1421" s="231" t="s">
        <v>150</v>
      </c>
      <c r="E1421" s="232" t="s">
        <v>1</v>
      </c>
      <c r="F1421" s="233" t="s">
        <v>217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150</v>
      </c>
      <c r="AU1421" s="239" t="s">
        <v>148</v>
      </c>
      <c r="AV1421" s="13" t="s">
        <v>81</v>
      </c>
      <c r="AW1421" s="13" t="s">
        <v>30</v>
      </c>
      <c r="AX1421" s="13" t="s">
        <v>73</v>
      </c>
      <c r="AY1421" s="239" t="s">
        <v>140</v>
      </c>
    </row>
    <row r="1422" s="14" customFormat="1">
      <c r="A1422" s="14"/>
      <c r="B1422" s="240"/>
      <c r="C1422" s="241"/>
      <c r="D1422" s="231" t="s">
        <v>150</v>
      </c>
      <c r="E1422" s="242" t="s">
        <v>1</v>
      </c>
      <c r="F1422" s="243" t="s">
        <v>366</v>
      </c>
      <c r="G1422" s="241"/>
      <c r="H1422" s="244">
        <v>2.0880000000000001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150</v>
      </c>
      <c r="AU1422" s="250" t="s">
        <v>148</v>
      </c>
      <c r="AV1422" s="14" t="s">
        <v>148</v>
      </c>
      <c r="AW1422" s="14" t="s">
        <v>30</v>
      </c>
      <c r="AX1422" s="14" t="s">
        <v>73</v>
      </c>
      <c r="AY1422" s="250" t="s">
        <v>140</v>
      </c>
    </row>
    <row r="1423" s="15" customFormat="1">
      <c r="A1423" s="15"/>
      <c r="B1423" s="262"/>
      <c r="C1423" s="263"/>
      <c r="D1423" s="231" t="s">
        <v>150</v>
      </c>
      <c r="E1423" s="264" t="s">
        <v>1</v>
      </c>
      <c r="F1423" s="265" t="s">
        <v>188</v>
      </c>
      <c r="G1423" s="263"/>
      <c r="H1423" s="266">
        <v>9.298</v>
      </c>
      <c r="I1423" s="267"/>
      <c r="J1423" s="263"/>
      <c r="K1423" s="263"/>
      <c r="L1423" s="268"/>
      <c r="M1423" s="269"/>
      <c r="N1423" s="270"/>
      <c r="O1423" s="270"/>
      <c r="P1423" s="270"/>
      <c r="Q1423" s="270"/>
      <c r="R1423" s="270"/>
      <c r="S1423" s="270"/>
      <c r="T1423" s="271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72" t="s">
        <v>150</v>
      </c>
      <c r="AU1423" s="272" t="s">
        <v>148</v>
      </c>
      <c r="AV1423" s="15" t="s">
        <v>147</v>
      </c>
      <c r="AW1423" s="15" t="s">
        <v>30</v>
      </c>
      <c r="AX1423" s="15" t="s">
        <v>81</v>
      </c>
      <c r="AY1423" s="272" t="s">
        <v>140</v>
      </c>
    </row>
    <row r="1424" s="2" customFormat="1" ht="37.8" customHeight="1">
      <c r="A1424" s="38"/>
      <c r="B1424" s="39"/>
      <c r="C1424" s="251" t="s">
        <v>1805</v>
      </c>
      <c r="D1424" s="251" t="s">
        <v>159</v>
      </c>
      <c r="E1424" s="252" t="s">
        <v>1806</v>
      </c>
      <c r="F1424" s="253" t="s">
        <v>1807</v>
      </c>
      <c r="G1424" s="254" t="s">
        <v>146</v>
      </c>
      <c r="H1424" s="255">
        <v>13.017</v>
      </c>
      <c r="I1424" s="256"/>
      <c r="J1424" s="257">
        <f>ROUND(I1424*H1424,2)</f>
        <v>0</v>
      </c>
      <c r="K1424" s="258"/>
      <c r="L1424" s="259"/>
      <c r="M1424" s="260" t="s">
        <v>1</v>
      </c>
      <c r="N1424" s="261" t="s">
        <v>39</v>
      </c>
      <c r="O1424" s="91"/>
      <c r="P1424" s="225">
        <f>O1424*H1424</f>
        <v>0</v>
      </c>
      <c r="Q1424" s="225">
        <v>0.019199999999999998</v>
      </c>
      <c r="R1424" s="225">
        <f>Q1424*H1424</f>
        <v>0.24992639999999997</v>
      </c>
      <c r="S1424" s="225">
        <v>0</v>
      </c>
      <c r="T1424" s="226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27" t="s">
        <v>367</v>
      </c>
      <c r="AT1424" s="227" t="s">
        <v>159</v>
      </c>
      <c r="AU1424" s="227" t="s">
        <v>148</v>
      </c>
      <c r="AY1424" s="17" t="s">
        <v>140</v>
      </c>
      <c r="BE1424" s="228">
        <f>IF(N1424="základní",J1424,0)</f>
        <v>0</v>
      </c>
      <c r="BF1424" s="228">
        <f>IF(N1424="snížená",J1424,0)</f>
        <v>0</v>
      </c>
      <c r="BG1424" s="228">
        <f>IF(N1424="zákl. přenesená",J1424,0)</f>
        <v>0</v>
      </c>
      <c r="BH1424" s="228">
        <f>IF(N1424="sníž. přenesená",J1424,0)</f>
        <v>0</v>
      </c>
      <c r="BI1424" s="228">
        <f>IF(N1424="nulová",J1424,0)</f>
        <v>0</v>
      </c>
      <c r="BJ1424" s="17" t="s">
        <v>148</v>
      </c>
      <c r="BK1424" s="228">
        <f>ROUND(I1424*H1424,2)</f>
        <v>0</v>
      </c>
      <c r="BL1424" s="17" t="s">
        <v>266</v>
      </c>
      <c r="BM1424" s="227" t="s">
        <v>1808</v>
      </c>
    </row>
    <row r="1425" s="13" customFormat="1">
      <c r="A1425" s="13"/>
      <c r="B1425" s="229"/>
      <c r="C1425" s="230"/>
      <c r="D1425" s="231" t="s">
        <v>150</v>
      </c>
      <c r="E1425" s="232" t="s">
        <v>1</v>
      </c>
      <c r="F1425" s="233" t="s">
        <v>1809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150</v>
      </c>
      <c r="AU1425" s="239" t="s">
        <v>148</v>
      </c>
      <c r="AV1425" s="13" t="s">
        <v>81</v>
      </c>
      <c r="AW1425" s="13" t="s">
        <v>30</v>
      </c>
      <c r="AX1425" s="13" t="s">
        <v>73</v>
      </c>
      <c r="AY1425" s="239" t="s">
        <v>140</v>
      </c>
    </row>
    <row r="1426" s="14" customFormat="1">
      <c r="A1426" s="14"/>
      <c r="B1426" s="240"/>
      <c r="C1426" s="241"/>
      <c r="D1426" s="231" t="s">
        <v>150</v>
      </c>
      <c r="E1426" s="242" t="s">
        <v>1</v>
      </c>
      <c r="F1426" s="243" t="s">
        <v>1810</v>
      </c>
      <c r="G1426" s="241"/>
      <c r="H1426" s="244">
        <v>13.017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150</v>
      </c>
      <c r="AU1426" s="250" t="s">
        <v>148</v>
      </c>
      <c r="AV1426" s="14" t="s">
        <v>148</v>
      </c>
      <c r="AW1426" s="14" t="s">
        <v>30</v>
      </c>
      <c r="AX1426" s="14" t="s">
        <v>73</v>
      </c>
      <c r="AY1426" s="250" t="s">
        <v>140</v>
      </c>
    </row>
    <row r="1427" s="15" customFormat="1">
      <c r="A1427" s="15"/>
      <c r="B1427" s="262"/>
      <c r="C1427" s="263"/>
      <c r="D1427" s="231" t="s">
        <v>150</v>
      </c>
      <c r="E1427" s="264" t="s">
        <v>1</v>
      </c>
      <c r="F1427" s="265" t="s">
        <v>188</v>
      </c>
      <c r="G1427" s="263"/>
      <c r="H1427" s="266">
        <v>13.017</v>
      </c>
      <c r="I1427" s="267"/>
      <c r="J1427" s="263"/>
      <c r="K1427" s="263"/>
      <c r="L1427" s="268"/>
      <c r="M1427" s="269"/>
      <c r="N1427" s="270"/>
      <c r="O1427" s="270"/>
      <c r="P1427" s="270"/>
      <c r="Q1427" s="270"/>
      <c r="R1427" s="270"/>
      <c r="S1427" s="270"/>
      <c r="T1427" s="271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72" t="s">
        <v>150</v>
      </c>
      <c r="AU1427" s="272" t="s">
        <v>148</v>
      </c>
      <c r="AV1427" s="15" t="s">
        <v>147</v>
      </c>
      <c r="AW1427" s="15" t="s">
        <v>30</v>
      </c>
      <c r="AX1427" s="15" t="s">
        <v>81</v>
      </c>
      <c r="AY1427" s="272" t="s">
        <v>140</v>
      </c>
    </row>
    <row r="1428" s="2" customFormat="1" ht="24.15" customHeight="1">
      <c r="A1428" s="38"/>
      <c r="B1428" s="39"/>
      <c r="C1428" s="215" t="s">
        <v>1811</v>
      </c>
      <c r="D1428" s="215" t="s">
        <v>143</v>
      </c>
      <c r="E1428" s="216" t="s">
        <v>1812</v>
      </c>
      <c r="F1428" s="217" t="s">
        <v>1813</v>
      </c>
      <c r="G1428" s="218" t="s">
        <v>146</v>
      </c>
      <c r="H1428" s="219">
        <v>9.298</v>
      </c>
      <c r="I1428" s="220"/>
      <c r="J1428" s="221">
        <f>ROUND(I1428*H1428,2)</f>
        <v>0</v>
      </c>
      <c r="K1428" s="222"/>
      <c r="L1428" s="44"/>
      <c r="M1428" s="223" t="s">
        <v>1</v>
      </c>
      <c r="N1428" s="224" t="s">
        <v>39</v>
      </c>
      <c r="O1428" s="91"/>
      <c r="P1428" s="225">
        <f>O1428*H1428</f>
        <v>0</v>
      </c>
      <c r="Q1428" s="225">
        <v>0</v>
      </c>
      <c r="R1428" s="225">
        <f>Q1428*H1428</f>
        <v>0</v>
      </c>
      <c r="S1428" s="225">
        <v>0</v>
      </c>
      <c r="T1428" s="226">
        <f>S1428*H1428</f>
        <v>0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227" t="s">
        <v>266</v>
      </c>
      <c r="AT1428" s="227" t="s">
        <v>143</v>
      </c>
      <c r="AU1428" s="227" t="s">
        <v>148</v>
      </c>
      <c r="AY1428" s="17" t="s">
        <v>140</v>
      </c>
      <c r="BE1428" s="228">
        <f>IF(N1428="základní",J1428,0)</f>
        <v>0</v>
      </c>
      <c r="BF1428" s="228">
        <f>IF(N1428="snížená",J1428,0)</f>
        <v>0</v>
      </c>
      <c r="BG1428" s="228">
        <f>IF(N1428="zákl. přenesená",J1428,0)</f>
        <v>0</v>
      </c>
      <c r="BH1428" s="228">
        <f>IF(N1428="sníž. přenesená",J1428,0)</f>
        <v>0</v>
      </c>
      <c r="BI1428" s="228">
        <f>IF(N1428="nulová",J1428,0)</f>
        <v>0</v>
      </c>
      <c r="BJ1428" s="17" t="s">
        <v>148</v>
      </c>
      <c r="BK1428" s="228">
        <f>ROUND(I1428*H1428,2)</f>
        <v>0</v>
      </c>
      <c r="BL1428" s="17" t="s">
        <v>266</v>
      </c>
      <c r="BM1428" s="227" t="s">
        <v>1814</v>
      </c>
    </row>
    <row r="1429" s="13" customFormat="1">
      <c r="A1429" s="13"/>
      <c r="B1429" s="229"/>
      <c r="C1429" s="230"/>
      <c r="D1429" s="231" t="s">
        <v>150</v>
      </c>
      <c r="E1429" s="232" t="s">
        <v>1</v>
      </c>
      <c r="F1429" s="233" t="s">
        <v>219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150</v>
      </c>
      <c r="AU1429" s="239" t="s">
        <v>148</v>
      </c>
      <c r="AV1429" s="13" t="s">
        <v>81</v>
      </c>
      <c r="AW1429" s="13" t="s">
        <v>30</v>
      </c>
      <c r="AX1429" s="13" t="s">
        <v>73</v>
      </c>
      <c r="AY1429" s="239" t="s">
        <v>140</v>
      </c>
    </row>
    <row r="1430" s="14" customFormat="1">
      <c r="A1430" s="14"/>
      <c r="B1430" s="240"/>
      <c r="C1430" s="241"/>
      <c r="D1430" s="231" t="s">
        <v>150</v>
      </c>
      <c r="E1430" s="242" t="s">
        <v>1</v>
      </c>
      <c r="F1430" s="243" t="s">
        <v>365</v>
      </c>
      <c r="G1430" s="241"/>
      <c r="H1430" s="244">
        <v>1.2270000000000001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150</v>
      </c>
      <c r="AU1430" s="250" t="s">
        <v>148</v>
      </c>
      <c r="AV1430" s="14" t="s">
        <v>148</v>
      </c>
      <c r="AW1430" s="14" t="s">
        <v>30</v>
      </c>
      <c r="AX1430" s="14" t="s">
        <v>73</v>
      </c>
      <c r="AY1430" s="250" t="s">
        <v>140</v>
      </c>
    </row>
    <row r="1431" s="13" customFormat="1">
      <c r="A1431" s="13"/>
      <c r="B1431" s="229"/>
      <c r="C1431" s="230"/>
      <c r="D1431" s="231" t="s">
        <v>150</v>
      </c>
      <c r="E1431" s="232" t="s">
        <v>1</v>
      </c>
      <c r="F1431" s="233" t="s">
        <v>1803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150</v>
      </c>
      <c r="AU1431" s="239" t="s">
        <v>148</v>
      </c>
      <c r="AV1431" s="13" t="s">
        <v>81</v>
      </c>
      <c r="AW1431" s="13" t="s">
        <v>30</v>
      </c>
      <c r="AX1431" s="13" t="s">
        <v>73</v>
      </c>
      <c r="AY1431" s="239" t="s">
        <v>140</v>
      </c>
    </row>
    <row r="1432" s="14" customFormat="1">
      <c r="A1432" s="14"/>
      <c r="B1432" s="240"/>
      <c r="C1432" s="241"/>
      <c r="D1432" s="231" t="s">
        <v>150</v>
      </c>
      <c r="E1432" s="242" t="s">
        <v>1</v>
      </c>
      <c r="F1432" s="243" t="s">
        <v>1804</v>
      </c>
      <c r="G1432" s="241"/>
      <c r="H1432" s="244">
        <v>5.9829999999999997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150</v>
      </c>
      <c r="AU1432" s="250" t="s">
        <v>148</v>
      </c>
      <c r="AV1432" s="14" t="s">
        <v>148</v>
      </c>
      <c r="AW1432" s="14" t="s">
        <v>30</v>
      </c>
      <c r="AX1432" s="14" t="s">
        <v>73</v>
      </c>
      <c r="AY1432" s="250" t="s">
        <v>140</v>
      </c>
    </row>
    <row r="1433" s="13" customFormat="1">
      <c r="A1433" s="13"/>
      <c r="B1433" s="229"/>
      <c r="C1433" s="230"/>
      <c r="D1433" s="231" t="s">
        <v>150</v>
      </c>
      <c r="E1433" s="232" t="s">
        <v>1</v>
      </c>
      <c r="F1433" s="233" t="s">
        <v>217</v>
      </c>
      <c r="G1433" s="230"/>
      <c r="H1433" s="232" t="s">
        <v>1</v>
      </c>
      <c r="I1433" s="234"/>
      <c r="J1433" s="230"/>
      <c r="K1433" s="230"/>
      <c r="L1433" s="235"/>
      <c r="M1433" s="236"/>
      <c r="N1433" s="237"/>
      <c r="O1433" s="237"/>
      <c r="P1433" s="237"/>
      <c r="Q1433" s="237"/>
      <c r="R1433" s="237"/>
      <c r="S1433" s="237"/>
      <c r="T1433" s="23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9" t="s">
        <v>150</v>
      </c>
      <c r="AU1433" s="239" t="s">
        <v>148</v>
      </c>
      <c r="AV1433" s="13" t="s">
        <v>81</v>
      </c>
      <c r="AW1433" s="13" t="s">
        <v>30</v>
      </c>
      <c r="AX1433" s="13" t="s">
        <v>73</v>
      </c>
      <c r="AY1433" s="239" t="s">
        <v>140</v>
      </c>
    </row>
    <row r="1434" s="14" customFormat="1">
      <c r="A1434" s="14"/>
      <c r="B1434" s="240"/>
      <c r="C1434" s="241"/>
      <c r="D1434" s="231" t="s">
        <v>150</v>
      </c>
      <c r="E1434" s="242" t="s">
        <v>1</v>
      </c>
      <c r="F1434" s="243" t="s">
        <v>366</v>
      </c>
      <c r="G1434" s="241"/>
      <c r="H1434" s="244">
        <v>2.0880000000000001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0" t="s">
        <v>150</v>
      </c>
      <c r="AU1434" s="250" t="s">
        <v>148</v>
      </c>
      <c r="AV1434" s="14" t="s">
        <v>148</v>
      </c>
      <c r="AW1434" s="14" t="s">
        <v>30</v>
      </c>
      <c r="AX1434" s="14" t="s">
        <v>73</v>
      </c>
      <c r="AY1434" s="250" t="s">
        <v>140</v>
      </c>
    </row>
    <row r="1435" s="15" customFormat="1">
      <c r="A1435" s="15"/>
      <c r="B1435" s="262"/>
      <c r="C1435" s="263"/>
      <c r="D1435" s="231" t="s">
        <v>150</v>
      </c>
      <c r="E1435" s="264" t="s">
        <v>1</v>
      </c>
      <c r="F1435" s="265" t="s">
        <v>188</v>
      </c>
      <c r="G1435" s="263"/>
      <c r="H1435" s="266">
        <v>9.298</v>
      </c>
      <c r="I1435" s="267"/>
      <c r="J1435" s="263"/>
      <c r="K1435" s="263"/>
      <c r="L1435" s="268"/>
      <c r="M1435" s="269"/>
      <c r="N1435" s="270"/>
      <c r="O1435" s="270"/>
      <c r="P1435" s="270"/>
      <c r="Q1435" s="270"/>
      <c r="R1435" s="270"/>
      <c r="S1435" s="270"/>
      <c r="T1435" s="271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72" t="s">
        <v>150</v>
      </c>
      <c r="AU1435" s="272" t="s">
        <v>148</v>
      </c>
      <c r="AV1435" s="15" t="s">
        <v>147</v>
      </c>
      <c r="AW1435" s="15" t="s">
        <v>30</v>
      </c>
      <c r="AX1435" s="15" t="s">
        <v>81</v>
      </c>
      <c r="AY1435" s="272" t="s">
        <v>140</v>
      </c>
    </row>
    <row r="1436" s="2" customFormat="1" ht="16.5" customHeight="1">
      <c r="A1436" s="38"/>
      <c r="B1436" s="39"/>
      <c r="C1436" s="215" t="s">
        <v>1815</v>
      </c>
      <c r="D1436" s="215" t="s">
        <v>143</v>
      </c>
      <c r="E1436" s="216" t="s">
        <v>1816</v>
      </c>
      <c r="F1436" s="217" t="s">
        <v>1817</v>
      </c>
      <c r="G1436" s="218" t="s">
        <v>197</v>
      </c>
      <c r="H1436" s="219">
        <v>21.327999999999999</v>
      </c>
      <c r="I1436" s="220"/>
      <c r="J1436" s="221">
        <f>ROUND(I1436*H1436,2)</f>
        <v>0</v>
      </c>
      <c r="K1436" s="222"/>
      <c r="L1436" s="44"/>
      <c r="M1436" s="223" t="s">
        <v>1</v>
      </c>
      <c r="N1436" s="224" t="s">
        <v>39</v>
      </c>
      <c r="O1436" s="91"/>
      <c r="P1436" s="225">
        <f>O1436*H1436</f>
        <v>0</v>
      </c>
      <c r="Q1436" s="225">
        <v>3.0000000000000001E-05</v>
      </c>
      <c r="R1436" s="225">
        <f>Q1436*H1436</f>
        <v>0.00063984000000000003</v>
      </c>
      <c r="S1436" s="225">
        <v>0</v>
      </c>
      <c r="T1436" s="226">
        <f>S1436*H1436</f>
        <v>0</v>
      </c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R1436" s="227" t="s">
        <v>266</v>
      </c>
      <c r="AT1436" s="227" t="s">
        <v>143</v>
      </c>
      <c r="AU1436" s="227" t="s">
        <v>148</v>
      </c>
      <c r="AY1436" s="17" t="s">
        <v>140</v>
      </c>
      <c r="BE1436" s="228">
        <f>IF(N1436="základní",J1436,0)</f>
        <v>0</v>
      </c>
      <c r="BF1436" s="228">
        <f>IF(N1436="snížená",J1436,0)</f>
        <v>0</v>
      </c>
      <c r="BG1436" s="228">
        <f>IF(N1436="zákl. přenesená",J1436,0)</f>
        <v>0</v>
      </c>
      <c r="BH1436" s="228">
        <f>IF(N1436="sníž. přenesená",J1436,0)</f>
        <v>0</v>
      </c>
      <c r="BI1436" s="228">
        <f>IF(N1436="nulová",J1436,0)</f>
        <v>0</v>
      </c>
      <c r="BJ1436" s="17" t="s">
        <v>148</v>
      </c>
      <c r="BK1436" s="228">
        <f>ROUND(I1436*H1436,2)</f>
        <v>0</v>
      </c>
      <c r="BL1436" s="17" t="s">
        <v>266</v>
      </c>
      <c r="BM1436" s="227" t="s">
        <v>1818</v>
      </c>
    </row>
    <row r="1437" s="13" customFormat="1">
      <c r="A1437" s="13"/>
      <c r="B1437" s="229"/>
      <c r="C1437" s="230"/>
      <c r="D1437" s="231" t="s">
        <v>150</v>
      </c>
      <c r="E1437" s="232" t="s">
        <v>1</v>
      </c>
      <c r="F1437" s="233" t="s">
        <v>1819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150</v>
      </c>
      <c r="AU1437" s="239" t="s">
        <v>148</v>
      </c>
      <c r="AV1437" s="13" t="s">
        <v>81</v>
      </c>
      <c r="AW1437" s="13" t="s">
        <v>30</v>
      </c>
      <c r="AX1437" s="13" t="s">
        <v>73</v>
      </c>
      <c r="AY1437" s="239" t="s">
        <v>140</v>
      </c>
    </row>
    <row r="1438" s="13" customFormat="1">
      <c r="A1438" s="13"/>
      <c r="B1438" s="229"/>
      <c r="C1438" s="230"/>
      <c r="D1438" s="231" t="s">
        <v>150</v>
      </c>
      <c r="E1438" s="232" t="s">
        <v>1</v>
      </c>
      <c r="F1438" s="233" t="s">
        <v>219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150</v>
      </c>
      <c r="AU1438" s="239" t="s">
        <v>148</v>
      </c>
      <c r="AV1438" s="13" t="s">
        <v>81</v>
      </c>
      <c r="AW1438" s="13" t="s">
        <v>30</v>
      </c>
      <c r="AX1438" s="13" t="s">
        <v>73</v>
      </c>
      <c r="AY1438" s="239" t="s">
        <v>140</v>
      </c>
    </row>
    <row r="1439" s="14" customFormat="1">
      <c r="A1439" s="14"/>
      <c r="B1439" s="240"/>
      <c r="C1439" s="241"/>
      <c r="D1439" s="231" t="s">
        <v>150</v>
      </c>
      <c r="E1439" s="242" t="s">
        <v>1</v>
      </c>
      <c r="F1439" s="243" t="s">
        <v>1820</v>
      </c>
      <c r="G1439" s="241"/>
      <c r="H1439" s="244">
        <v>4.4720000000000004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150</v>
      </c>
      <c r="AU1439" s="250" t="s">
        <v>148</v>
      </c>
      <c r="AV1439" s="14" t="s">
        <v>148</v>
      </c>
      <c r="AW1439" s="14" t="s">
        <v>30</v>
      </c>
      <c r="AX1439" s="14" t="s">
        <v>73</v>
      </c>
      <c r="AY1439" s="250" t="s">
        <v>140</v>
      </c>
    </row>
    <row r="1440" s="13" customFormat="1">
      <c r="A1440" s="13"/>
      <c r="B1440" s="229"/>
      <c r="C1440" s="230"/>
      <c r="D1440" s="231" t="s">
        <v>150</v>
      </c>
      <c r="E1440" s="232" t="s">
        <v>1</v>
      </c>
      <c r="F1440" s="233" t="s">
        <v>496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150</v>
      </c>
      <c r="AU1440" s="239" t="s">
        <v>148</v>
      </c>
      <c r="AV1440" s="13" t="s">
        <v>81</v>
      </c>
      <c r="AW1440" s="13" t="s">
        <v>30</v>
      </c>
      <c r="AX1440" s="13" t="s">
        <v>73</v>
      </c>
      <c r="AY1440" s="239" t="s">
        <v>140</v>
      </c>
    </row>
    <row r="1441" s="14" customFormat="1">
      <c r="A1441" s="14"/>
      <c r="B1441" s="240"/>
      <c r="C1441" s="241"/>
      <c r="D1441" s="231" t="s">
        <v>150</v>
      </c>
      <c r="E1441" s="242" t="s">
        <v>1</v>
      </c>
      <c r="F1441" s="243" t="s">
        <v>497</v>
      </c>
      <c r="G1441" s="241"/>
      <c r="H1441" s="244">
        <v>11.058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150</v>
      </c>
      <c r="AU1441" s="250" t="s">
        <v>148</v>
      </c>
      <c r="AV1441" s="14" t="s">
        <v>148</v>
      </c>
      <c r="AW1441" s="14" t="s">
        <v>30</v>
      </c>
      <c r="AX1441" s="14" t="s">
        <v>73</v>
      </c>
      <c r="AY1441" s="250" t="s">
        <v>140</v>
      </c>
    </row>
    <row r="1442" s="13" customFormat="1">
      <c r="A1442" s="13"/>
      <c r="B1442" s="229"/>
      <c r="C1442" s="230"/>
      <c r="D1442" s="231" t="s">
        <v>150</v>
      </c>
      <c r="E1442" s="232" t="s">
        <v>1</v>
      </c>
      <c r="F1442" s="233" t="s">
        <v>217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150</v>
      </c>
      <c r="AU1442" s="239" t="s">
        <v>148</v>
      </c>
      <c r="AV1442" s="13" t="s">
        <v>81</v>
      </c>
      <c r="AW1442" s="13" t="s">
        <v>30</v>
      </c>
      <c r="AX1442" s="13" t="s">
        <v>73</v>
      </c>
      <c r="AY1442" s="239" t="s">
        <v>140</v>
      </c>
    </row>
    <row r="1443" s="14" customFormat="1">
      <c r="A1443" s="14"/>
      <c r="B1443" s="240"/>
      <c r="C1443" s="241"/>
      <c r="D1443" s="231" t="s">
        <v>150</v>
      </c>
      <c r="E1443" s="242" t="s">
        <v>1</v>
      </c>
      <c r="F1443" s="243" t="s">
        <v>1821</v>
      </c>
      <c r="G1443" s="241"/>
      <c r="H1443" s="244">
        <v>5.798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150</v>
      </c>
      <c r="AU1443" s="250" t="s">
        <v>148</v>
      </c>
      <c r="AV1443" s="14" t="s">
        <v>148</v>
      </c>
      <c r="AW1443" s="14" t="s">
        <v>30</v>
      </c>
      <c r="AX1443" s="14" t="s">
        <v>73</v>
      </c>
      <c r="AY1443" s="250" t="s">
        <v>140</v>
      </c>
    </row>
    <row r="1444" s="15" customFormat="1">
      <c r="A1444" s="15"/>
      <c r="B1444" s="262"/>
      <c r="C1444" s="263"/>
      <c r="D1444" s="231" t="s">
        <v>150</v>
      </c>
      <c r="E1444" s="264" t="s">
        <v>1</v>
      </c>
      <c r="F1444" s="265" t="s">
        <v>188</v>
      </c>
      <c r="G1444" s="263"/>
      <c r="H1444" s="266">
        <v>21.328000000000003</v>
      </c>
      <c r="I1444" s="267"/>
      <c r="J1444" s="263"/>
      <c r="K1444" s="263"/>
      <c r="L1444" s="268"/>
      <c r="M1444" s="269"/>
      <c r="N1444" s="270"/>
      <c r="O1444" s="270"/>
      <c r="P1444" s="270"/>
      <c r="Q1444" s="270"/>
      <c r="R1444" s="270"/>
      <c r="S1444" s="270"/>
      <c r="T1444" s="271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72" t="s">
        <v>150</v>
      </c>
      <c r="AU1444" s="272" t="s">
        <v>148</v>
      </c>
      <c r="AV1444" s="15" t="s">
        <v>147</v>
      </c>
      <c r="AW1444" s="15" t="s">
        <v>30</v>
      </c>
      <c r="AX1444" s="15" t="s">
        <v>81</v>
      </c>
      <c r="AY1444" s="272" t="s">
        <v>140</v>
      </c>
    </row>
    <row r="1445" s="2" customFormat="1" ht="24.15" customHeight="1">
      <c r="A1445" s="38"/>
      <c r="B1445" s="39"/>
      <c r="C1445" s="215" t="s">
        <v>1822</v>
      </c>
      <c r="D1445" s="215" t="s">
        <v>143</v>
      </c>
      <c r="E1445" s="216" t="s">
        <v>1823</v>
      </c>
      <c r="F1445" s="217" t="s">
        <v>1824</v>
      </c>
      <c r="G1445" s="218" t="s">
        <v>197</v>
      </c>
      <c r="H1445" s="219">
        <v>21.327999999999999</v>
      </c>
      <c r="I1445" s="220"/>
      <c r="J1445" s="221">
        <f>ROUND(I1445*H1445,2)</f>
        <v>0</v>
      </c>
      <c r="K1445" s="222"/>
      <c r="L1445" s="44"/>
      <c r="M1445" s="223" t="s">
        <v>1</v>
      </c>
      <c r="N1445" s="224" t="s">
        <v>39</v>
      </c>
      <c r="O1445" s="91"/>
      <c r="P1445" s="225">
        <f>O1445*H1445</f>
        <v>0</v>
      </c>
      <c r="Q1445" s="225">
        <v>2.0000000000000002E-05</v>
      </c>
      <c r="R1445" s="225">
        <f>Q1445*H1445</f>
        <v>0.00042656000000000004</v>
      </c>
      <c r="S1445" s="225">
        <v>0</v>
      </c>
      <c r="T1445" s="226">
        <f>S1445*H1445</f>
        <v>0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27" t="s">
        <v>266</v>
      </c>
      <c r="AT1445" s="227" t="s">
        <v>143</v>
      </c>
      <c r="AU1445" s="227" t="s">
        <v>148</v>
      </c>
      <c r="AY1445" s="17" t="s">
        <v>140</v>
      </c>
      <c r="BE1445" s="228">
        <f>IF(N1445="základní",J1445,0)</f>
        <v>0</v>
      </c>
      <c r="BF1445" s="228">
        <f>IF(N1445="snížená",J1445,0)</f>
        <v>0</v>
      </c>
      <c r="BG1445" s="228">
        <f>IF(N1445="zákl. přenesená",J1445,0)</f>
        <v>0</v>
      </c>
      <c r="BH1445" s="228">
        <f>IF(N1445="sníž. přenesená",J1445,0)</f>
        <v>0</v>
      </c>
      <c r="BI1445" s="228">
        <f>IF(N1445="nulová",J1445,0)</f>
        <v>0</v>
      </c>
      <c r="BJ1445" s="17" t="s">
        <v>148</v>
      </c>
      <c r="BK1445" s="228">
        <f>ROUND(I1445*H1445,2)</f>
        <v>0</v>
      </c>
      <c r="BL1445" s="17" t="s">
        <v>266</v>
      </c>
      <c r="BM1445" s="227" t="s">
        <v>1825</v>
      </c>
    </row>
    <row r="1446" s="13" customFormat="1">
      <c r="A1446" s="13"/>
      <c r="B1446" s="229"/>
      <c r="C1446" s="230"/>
      <c r="D1446" s="231" t="s">
        <v>150</v>
      </c>
      <c r="E1446" s="232" t="s">
        <v>1</v>
      </c>
      <c r="F1446" s="233" t="s">
        <v>1819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150</v>
      </c>
      <c r="AU1446" s="239" t="s">
        <v>148</v>
      </c>
      <c r="AV1446" s="13" t="s">
        <v>81</v>
      </c>
      <c r="AW1446" s="13" t="s">
        <v>30</v>
      </c>
      <c r="AX1446" s="13" t="s">
        <v>73</v>
      </c>
      <c r="AY1446" s="239" t="s">
        <v>140</v>
      </c>
    </row>
    <row r="1447" s="13" customFormat="1">
      <c r="A1447" s="13"/>
      <c r="B1447" s="229"/>
      <c r="C1447" s="230"/>
      <c r="D1447" s="231" t="s">
        <v>150</v>
      </c>
      <c r="E1447" s="232" t="s">
        <v>1</v>
      </c>
      <c r="F1447" s="233" t="s">
        <v>219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150</v>
      </c>
      <c r="AU1447" s="239" t="s">
        <v>148</v>
      </c>
      <c r="AV1447" s="13" t="s">
        <v>81</v>
      </c>
      <c r="AW1447" s="13" t="s">
        <v>30</v>
      </c>
      <c r="AX1447" s="13" t="s">
        <v>73</v>
      </c>
      <c r="AY1447" s="239" t="s">
        <v>140</v>
      </c>
    </row>
    <row r="1448" s="14" customFormat="1">
      <c r="A1448" s="14"/>
      <c r="B1448" s="240"/>
      <c r="C1448" s="241"/>
      <c r="D1448" s="231" t="s">
        <v>150</v>
      </c>
      <c r="E1448" s="242" t="s">
        <v>1</v>
      </c>
      <c r="F1448" s="243" t="s">
        <v>1820</v>
      </c>
      <c r="G1448" s="241"/>
      <c r="H1448" s="244">
        <v>4.4720000000000004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150</v>
      </c>
      <c r="AU1448" s="250" t="s">
        <v>148</v>
      </c>
      <c r="AV1448" s="14" t="s">
        <v>148</v>
      </c>
      <c r="AW1448" s="14" t="s">
        <v>30</v>
      </c>
      <c r="AX1448" s="14" t="s">
        <v>73</v>
      </c>
      <c r="AY1448" s="250" t="s">
        <v>140</v>
      </c>
    </row>
    <row r="1449" s="13" customFormat="1">
      <c r="A1449" s="13"/>
      <c r="B1449" s="229"/>
      <c r="C1449" s="230"/>
      <c r="D1449" s="231" t="s">
        <v>150</v>
      </c>
      <c r="E1449" s="232" t="s">
        <v>1</v>
      </c>
      <c r="F1449" s="233" t="s">
        <v>496</v>
      </c>
      <c r="G1449" s="230"/>
      <c r="H1449" s="232" t="s">
        <v>1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9" t="s">
        <v>150</v>
      </c>
      <c r="AU1449" s="239" t="s">
        <v>148</v>
      </c>
      <c r="AV1449" s="13" t="s">
        <v>81</v>
      </c>
      <c r="AW1449" s="13" t="s">
        <v>30</v>
      </c>
      <c r="AX1449" s="13" t="s">
        <v>73</v>
      </c>
      <c r="AY1449" s="239" t="s">
        <v>140</v>
      </c>
    </row>
    <row r="1450" s="14" customFormat="1">
      <c r="A1450" s="14"/>
      <c r="B1450" s="240"/>
      <c r="C1450" s="241"/>
      <c r="D1450" s="231" t="s">
        <v>150</v>
      </c>
      <c r="E1450" s="242" t="s">
        <v>1</v>
      </c>
      <c r="F1450" s="243" t="s">
        <v>497</v>
      </c>
      <c r="G1450" s="241"/>
      <c r="H1450" s="244">
        <v>11.058</v>
      </c>
      <c r="I1450" s="245"/>
      <c r="J1450" s="241"/>
      <c r="K1450" s="241"/>
      <c r="L1450" s="246"/>
      <c r="M1450" s="247"/>
      <c r="N1450" s="248"/>
      <c r="O1450" s="248"/>
      <c r="P1450" s="248"/>
      <c r="Q1450" s="248"/>
      <c r="R1450" s="248"/>
      <c r="S1450" s="248"/>
      <c r="T1450" s="249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0" t="s">
        <v>150</v>
      </c>
      <c r="AU1450" s="250" t="s">
        <v>148</v>
      </c>
      <c r="AV1450" s="14" t="s">
        <v>148</v>
      </c>
      <c r="AW1450" s="14" t="s">
        <v>30</v>
      </c>
      <c r="AX1450" s="14" t="s">
        <v>73</v>
      </c>
      <c r="AY1450" s="250" t="s">
        <v>140</v>
      </c>
    </row>
    <row r="1451" s="13" customFormat="1">
      <c r="A1451" s="13"/>
      <c r="B1451" s="229"/>
      <c r="C1451" s="230"/>
      <c r="D1451" s="231" t="s">
        <v>150</v>
      </c>
      <c r="E1451" s="232" t="s">
        <v>1</v>
      </c>
      <c r="F1451" s="233" t="s">
        <v>217</v>
      </c>
      <c r="G1451" s="230"/>
      <c r="H1451" s="232" t="s">
        <v>1</v>
      </c>
      <c r="I1451" s="234"/>
      <c r="J1451" s="230"/>
      <c r="K1451" s="230"/>
      <c r="L1451" s="235"/>
      <c r="M1451" s="236"/>
      <c r="N1451" s="237"/>
      <c r="O1451" s="237"/>
      <c r="P1451" s="237"/>
      <c r="Q1451" s="237"/>
      <c r="R1451" s="237"/>
      <c r="S1451" s="237"/>
      <c r="T1451" s="23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39" t="s">
        <v>150</v>
      </c>
      <c r="AU1451" s="239" t="s">
        <v>148</v>
      </c>
      <c r="AV1451" s="13" t="s">
        <v>81</v>
      </c>
      <c r="AW1451" s="13" t="s">
        <v>30</v>
      </c>
      <c r="AX1451" s="13" t="s">
        <v>73</v>
      </c>
      <c r="AY1451" s="239" t="s">
        <v>140</v>
      </c>
    </row>
    <row r="1452" s="14" customFormat="1">
      <c r="A1452" s="14"/>
      <c r="B1452" s="240"/>
      <c r="C1452" s="241"/>
      <c r="D1452" s="231" t="s">
        <v>150</v>
      </c>
      <c r="E1452" s="242" t="s">
        <v>1</v>
      </c>
      <c r="F1452" s="243" t="s">
        <v>1821</v>
      </c>
      <c r="G1452" s="241"/>
      <c r="H1452" s="244">
        <v>5.798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0" t="s">
        <v>150</v>
      </c>
      <c r="AU1452" s="250" t="s">
        <v>148</v>
      </c>
      <c r="AV1452" s="14" t="s">
        <v>148</v>
      </c>
      <c r="AW1452" s="14" t="s">
        <v>30</v>
      </c>
      <c r="AX1452" s="14" t="s">
        <v>73</v>
      </c>
      <c r="AY1452" s="250" t="s">
        <v>140</v>
      </c>
    </row>
    <row r="1453" s="15" customFormat="1">
      <c r="A1453" s="15"/>
      <c r="B1453" s="262"/>
      <c r="C1453" s="263"/>
      <c r="D1453" s="231" t="s">
        <v>150</v>
      </c>
      <c r="E1453" s="264" t="s">
        <v>1</v>
      </c>
      <c r="F1453" s="265" t="s">
        <v>188</v>
      </c>
      <c r="G1453" s="263"/>
      <c r="H1453" s="266">
        <v>21.328000000000003</v>
      </c>
      <c r="I1453" s="267"/>
      <c r="J1453" s="263"/>
      <c r="K1453" s="263"/>
      <c r="L1453" s="268"/>
      <c r="M1453" s="269"/>
      <c r="N1453" s="270"/>
      <c r="O1453" s="270"/>
      <c r="P1453" s="270"/>
      <c r="Q1453" s="270"/>
      <c r="R1453" s="270"/>
      <c r="S1453" s="270"/>
      <c r="T1453" s="271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15"/>
      <c r="AT1453" s="272" t="s">
        <v>150</v>
      </c>
      <c r="AU1453" s="272" t="s">
        <v>148</v>
      </c>
      <c r="AV1453" s="15" t="s">
        <v>147</v>
      </c>
      <c r="AW1453" s="15" t="s">
        <v>30</v>
      </c>
      <c r="AX1453" s="15" t="s">
        <v>81</v>
      </c>
      <c r="AY1453" s="272" t="s">
        <v>140</v>
      </c>
    </row>
    <row r="1454" s="2" customFormat="1" ht="16.5" customHeight="1">
      <c r="A1454" s="38"/>
      <c r="B1454" s="39"/>
      <c r="C1454" s="215" t="s">
        <v>1826</v>
      </c>
      <c r="D1454" s="215" t="s">
        <v>143</v>
      </c>
      <c r="E1454" s="216" t="s">
        <v>1827</v>
      </c>
      <c r="F1454" s="217" t="s">
        <v>1828</v>
      </c>
      <c r="G1454" s="218" t="s">
        <v>173</v>
      </c>
      <c r="H1454" s="219">
        <v>1</v>
      </c>
      <c r="I1454" s="220"/>
      <c r="J1454" s="221">
        <f>ROUND(I1454*H1454,2)</f>
        <v>0</v>
      </c>
      <c r="K1454" s="222"/>
      <c r="L1454" s="44"/>
      <c r="M1454" s="223" t="s">
        <v>1</v>
      </c>
      <c r="N1454" s="224" t="s">
        <v>39</v>
      </c>
      <c r="O1454" s="91"/>
      <c r="P1454" s="225">
        <f>O1454*H1454</f>
        <v>0</v>
      </c>
      <c r="Q1454" s="225">
        <v>0.00018000000000000001</v>
      </c>
      <c r="R1454" s="225">
        <f>Q1454*H1454</f>
        <v>0.00018000000000000001</v>
      </c>
      <c r="S1454" s="225">
        <v>0</v>
      </c>
      <c r="T1454" s="226">
        <f>S1454*H1454</f>
        <v>0</v>
      </c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R1454" s="227" t="s">
        <v>266</v>
      </c>
      <c r="AT1454" s="227" t="s">
        <v>143</v>
      </c>
      <c r="AU1454" s="227" t="s">
        <v>148</v>
      </c>
      <c r="AY1454" s="17" t="s">
        <v>140</v>
      </c>
      <c r="BE1454" s="228">
        <f>IF(N1454="základní",J1454,0)</f>
        <v>0</v>
      </c>
      <c r="BF1454" s="228">
        <f>IF(N1454="snížená",J1454,0)</f>
        <v>0</v>
      </c>
      <c r="BG1454" s="228">
        <f>IF(N1454="zákl. přenesená",J1454,0)</f>
        <v>0</v>
      </c>
      <c r="BH1454" s="228">
        <f>IF(N1454="sníž. přenesená",J1454,0)</f>
        <v>0</v>
      </c>
      <c r="BI1454" s="228">
        <f>IF(N1454="nulová",J1454,0)</f>
        <v>0</v>
      </c>
      <c r="BJ1454" s="17" t="s">
        <v>148</v>
      </c>
      <c r="BK1454" s="228">
        <f>ROUND(I1454*H1454,2)</f>
        <v>0</v>
      </c>
      <c r="BL1454" s="17" t="s">
        <v>266</v>
      </c>
      <c r="BM1454" s="227" t="s">
        <v>1829</v>
      </c>
    </row>
    <row r="1455" s="13" customFormat="1">
      <c r="A1455" s="13"/>
      <c r="B1455" s="229"/>
      <c r="C1455" s="230"/>
      <c r="D1455" s="231" t="s">
        <v>150</v>
      </c>
      <c r="E1455" s="232" t="s">
        <v>1</v>
      </c>
      <c r="F1455" s="233" t="s">
        <v>1830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150</v>
      </c>
      <c r="AU1455" s="239" t="s">
        <v>148</v>
      </c>
      <c r="AV1455" s="13" t="s">
        <v>81</v>
      </c>
      <c r="AW1455" s="13" t="s">
        <v>30</v>
      </c>
      <c r="AX1455" s="13" t="s">
        <v>73</v>
      </c>
      <c r="AY1455" s="239" t="s">
        <v>140</v>
      </c>
    </row>
    <row r="1456" s="14" customFormat="1">
      <c r="A1456" s="14"/>
      <c r="B1456" s="240"/>
      <c r="C1456" s="241"/>
      <c r="D1456" s="231" t="s">
        <v>150</v>
      </c>
      <c r="E1456" s="242" t="s">
        <v>1</v>
      </c>
      <c r="F1456" s="243" t="s">
        <v>81</v>
      </c>
      <c r="G1456" s="241"/>
      <c r="H1456" s="244">
        <v>1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150</v>
      </c>
      <c r="AU1456" s="250" t="s">
        <v>148</v>
      </c>
      <c r="AV1456" s="14" t="s">
        <v>148</v>
      </c>
      <c r="AW1456" s="14" t="s">
        <v>30</v>
      </c>
      <c r="AX1456" s="14" t="s">
        <v>73</v>
      </c>
      <c r="AY1456" s="250" t="s">
        <v>140</v>
      </c>
    </row>
    <row r="1457" s="15" customFormat="1">
      <c r="A1457" s="15"/>
      <c r="B1457" s="262"/>
      <c r="C1457" s="263"/>
      <c r="D1457" s="231" t="s">
        <v>150</v>
      </c>
      <c r="E1457" s="264" t="s">
        <v>1</v>
      </c>
      <c r="F1457" s="265" t="s">
        <v>188</v>
      </c>
      <c r="G1457" s="263"/>
      <c r="H1457" s="266">
        <v>1</v>
      </c>
      <c r="I1457" s="267"/>
      <c r="J1457" s="263"/>
      <c r="K1457" s="263"/>
      <c r="L1457" s="268"/>
      <c r="M1457" s="269"/>
      <c r="N1457" s="270"/>
      <c r="O1457" s="270"/>
      <c r="P1457" s="270"/>
      <c r="Q1457" s="270"/>
      <c r="R1457" s="270"/>
      <c r="S1457" s="270"/>
      <c r="T1457" s="271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15"/>
      <c r="AT1457" s="272" t="s">
        <v>150</v>
      </c>
      <c r="AU1457" s="272" t="s">
        <v>148</v>
      </c>
      <c r="AV1457" s="15" t="s">
        <v>147</v>
      </c>
      <c r="AW1457" s="15" t="s">
        <v>30</v>
      </c>
      <c r="AX1457" s="15" t="s">
        <v>81</v>
      </c>
      <c r="AY1457" s="272" t="s">
        <v>140</v>
      </c>
    </row>
    <row r="1458" s="2" customFormat="1" ht="24.15" customHeight="1">
      <c r="A1458" s="38"/>
      <c r="B1458" s="39"/>
      <c r="C1458" s="215" t="s">
        <v>1831</v>
      </c>
      <c r="D1458" s="215" t="s">
        <v>143</v>
      </c>
      <c r="E1458" s="216" t="s">
        <v>1832</v>
      </c>
      <c r="F1458" s="217" t="s">
        <v>1833</v>
      </c>
      <c r="G1458" s="218" t="s">
        <v>146</v>
      </c>
      <c r="H1458" s="219">
        <v>10.738</v>
      </c>
      <c r="I1458" s="220"/>
      <c r="J1458" s="221">
        <f>ROUND(I1458*H1458,2)</f>
        <v>0</v>
      </c>
      <c r="K1458" s="222"/>
      <c r="L1458" s="44"/>
      <c r="M1458" s="223" t="s">
        <v>1</v>
      </c>
      <c r="N1458" s="224" t="s">
        <v>39</v>
      </c>
      <c r="O1458" s="91"/>
      <c r="P1458" s="225">
        <f>O1458*H1458</f>
        <v>0</v>
      </c>
      <c r="Q1458" s="225">
        <v>5.0000000000000002E-05</v>
      </c>
      <c r="R1458" s="225">
        <f>Q1458*H1458</f>
        <v>0.00053689999999999999</v>
      </c>
      <c r="S1458" s="225">
        <v>0</v>
      </c>
      <c r="T1458" s="226">
        <f>S1458*H1458</f>
        <v>0</v>
      </c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R1458" s="227" t="s">
        <v>266</v>
      </c>
      <c r="AT1458" s="227" t="s">
        <v>143</v>
      </c>
      <c r="AU1458" s="227" t="s">
        <v>148</v>
      </c>
      <c r="AY1458" s="17" t="s">
        <v>140</v>
      </c>
      <c r="BE1458" s="228">
        <f>IF(N1458="základní",J1458,0)</f>
        <v>0</v>
      </c>
      <c r="BF1458" s="228">
        <f>IF(N1458="snížená",J1458,0)</f>
        <v>0</v>
      </c>
      <c r="BG1458" s="228">
        <f>IF(N1458="zákl. přenesená",J1458,0)</f>
        <v>0</v>
      </c>
      <c r="BH1458" s="228">
        <f>IF(N1458="sníž. přenesená",J1458,0)</f>
        <v>0</v>
      </c>
      <c r="BI1458" s="228">
        <f>IF(N1458="nulová",J1458,0)</f>
        <v>0</v>
      </c>
      <c r="BJ1458" s="17" t="s">
        <v>148</v>
      </c>
      <c r="BK1458" s="228">
        <f>ROUND(I1458*H1458,2)</f>
        <v>0</v>
      </c>
      <c r="BL1458" s="17" t="s">
        <v>266</v>
      </c>
      <c r="BM1458" s="227" t="s">
        <v>1834</v>
      </c>
    </row>
    <row r="1459" s="13" customFormat="1">
      <c r="A1459" s="13"/>
      <c r="B1459" s="229"/>
      <c r="C1459" s="230"/>
      <c r="D1459" s="231" t="s">
        <v>150</v>
      </c>
      <c r="E1459" s="232" t="s">
        <v>1</v>
      </c>
      <c r="F1459" s="233" t="s">
        <v>219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150</v>
      </c>
      <c r="AU1459" s="239" t="s">
        <v>148</v>
      </c>
      <c r="AV1459" s="13" t="s">
        <v>81</v>
      </c>
      <c r="AW1459" s="13" t="s">
        <v>30</v>
      </c>
      <c r="AX1459" s="13" t="s">
        <v>73</v>
      </c>
      <c r="AY1459" s="239" t="s">
        <v>140</v>
      </c>
    </row>
    <row r="1460" s="14" customFormat="1">
      <c r="A1460" s="14"/>
      <c r="B1460" s="240"/>
      <c r="C1460" s="241"/>
      <c r="D1460" s="231" t="s">
        <v>150</v>
      </c>
      <c r="E1460" s="242" t="s">
        <v>1</v>
      </c>
      <c r="F1460" s="243" t="s">
        <v>365</v>
      </c>
      <c r="G1460" s="241"/>
      <c r="H1460" s="244">
        <v>1.2270000000000001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150</v>
      </c>
      <c r="AU1460" s="250" t="s">
        <v>148</v>
      </c>
      <c r="AV1460" s="14" t="s">
        <v>148</v>
      </c>
      <c r="AW1460" s="14" t="s">
        <v>30</v>
      </c>
      <c r="AX1460" s="14" t="s">
        <v>73</v>
      </c>
      <c r="AY1460" s="250" t="s">
        <v>140</v>
      </c>
    </row>
    <row r="1461" s="13" customFormat="1">
      <c r="A1461" s="13"/>
      <c r="B1461" s="229"/>
      <c r="C1461" s="230"/>
      <c r="D1461" s="231" t="s">
        <v>150</v>
      </c>
      <c r="E1461" s="232" t="s">
        <v>1</v>
      </c>
      <c r="F1461" s="233" t="s">
        <v>221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150</v>
      </c>
      <c r="AU1461" s="239" t="s">
        <v>148</v>
      </c>
      <c r="AV1461" s="13" t="s">
        <v>81</v>
      </c>
      <c r="AW1461" s="13" t="s">
        <v>30</v>
      </c>
      <c r="AX1461" s="13" t="s">
        <v>73</v>
      </c>
      <c r="AY1461" s="239" t="s">
        <v>140</v>
      </c>
    </row>
    <row r="1462" s="14" customFormat="1">
      <c r="A1462" s="14"/>
      <c r="B1462" s="240"/>
      <c r="C1462" s="241"/>
      <c r="D1462" s="231" t="s">
        <v>150</v>
      </c>
      <c r="E1462" s="242" t="s">
        <v>1</v>
      </c>
      <c r="F1462" s="243" t="s">
        <v>522</v>
      </c>
      <c r="G1462" s="241"/>
      <c r="H1462" s="244">
        <v>7.423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0" t="s">
        <v>150</v>
      </c>
      <c r="AU1462" s="250" t="s">
        <v>148</v>
      </c>
      <c r="AV1462" s="14" t="s">
        <v>148</v>
      </c>
      <c r="AW1462" s="14" t="s">
        <v>30</v>
      </c>
      <c r="AX1462" s="14" t="s">
        <v>73</v>
      </c>
      <c r="AY1462" s="250" t="s">
        <v>140</v>
      </c>
    </row>
    <row r="1463" s="13" customFormat="1">
      <c r="A1463" s="13"/>
      <c r="B1463" s="229"/>
      <c r="C1463" s="230"/>
      <c r="D1463" s="231" t="s">
        <v>150</v>
      </c>
      <c r="E1463" s="232" t="s">
        <v>1</v>
      </c>
      <c r="F1463" s="233" t="s">
        <v>217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150</v>
      </c>
      <c r="AU1463" s="239" t="s">
        <v>148</v>
      </c>
      <c r="AV1463" s="13" t="s">
        <v>81</v>
      </c>
      <c r="AW1463" s="13" t="s">
        <v>30</v>
      </c>
      <c r="AX1463" s="13" t="s">
        <v>73</v>
      </c>
      <c r="AY1463" s="239" t="s">
        <v>140</v>
      </c>
    </row>
    <row r="1464" s="14" customFormat="1">
      <c r="A1464" s="14"/>
      <c r="B1464" s="240"/>
      <c r="C1464" s="241"/>
      <c r="D1464" s="231" t="s">
        <v>150</v>
      </c>
      <c r="E1464" s="242" t="s">
        <v>1</v>
      </c>
      <c r="F1464" s="243" t="s">
        <v>366</v>
      </c>
      <c r="G1464" s="241"/>
      <c r="H1464" s="244">
        <v>2.0880000000000001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150</v>
      </c>
      <c r="AU1464" s="250" t="s">
        <v>148</v>
      </c>
      <c r="AV1464" s="14" t="s">
        <v>148</v>
      </c>
      <c r="AW1464" s="14" t="s">
        <v>30</v>
      </c>
      <c r="AX1464" s="14" t="s">
        <v>73</v>
      </c>
      <c r="AY1464" s="250" t="s">
        <v>140</v>
      </c>
    </row>
    <row r="1465" s="15" customFormat="1">
      <c r="A1465" s="15"/>
      <c r="B1465" s="262"/>
      <c r="C1465" s="263"/>
      <c r="D1465" s="231" t="s">
        <v>150</v>
      </c>
      <c r="E1465" s="264" t="s">
        <v>1</v>
      </c>
      <c r="F1465" s="265" t="s">
        <v>188</v>
      </c>
      <c r="G1465" s="263"/>
      <c r="H1465" s="266">
        <v>10.738</v>
      </c>
      <c r="I1465" s="267"/>
      <c r="J1465" s="263"/>
      <c r="K1465" s="263"/>
      <c r="L1465" s="268"/>
      <c r="M1465" s="269"/>
      <c r="N1465" s="270"/>
      <c r="O1465" s="270"/>
      <c r="P1465" s="270"/>
      <c r="Q1465" s="270"/>
      <c r="R1465" s="270"/>
      <c r="S1465" s="270"/>
      <c r="T1465" s="271"/>
      <c r="U1465" s="15"/>
      <c r="V1465" s="15"/>
      <c r="W1465" s="15"/>
      <c r="X1465" s="15"/>
      <c r="Y1465" s="15"/>
      <c r="Z1465" s="15"/>
      <c r="AA1465" s="15"/>
      <c r="AB1465" s="15"/>
      <c r="AC1465" s="15"/>
      <c r="AD1465" s="15"/>
      <c r="AE1465" s="15"/>
      <c r="AT1465" s="272" t="s">
        <v>150</v>
      </c>
      <c r="AU1465" s="272" t="s">
        <v>148</v>
      </c>
      <c r="AV1465" s="15" t="s">
        <v>147</v>
      </c>
      <c r="AW1465" s="15" t="s">
        <v>30</v>
      </c>
      <c r="AX1465" s="15" t="s">
        <v>81</v>
      </c>
      <c r="AY1465" s="272" t="s">
        <v>140</v>
      </c>
    </row>
    <row r="1466" s="2" customFormat="1" ht="24.15" customHeight="1">
      <c r="A1466" s="38"/>
      <c r="B1466" s="39"/>
      <c r="C1466" s="215" t="s">
        <v>1835</v>
      </c>
      <c r="D1466" s="215" t="s">
        <v>143</v>
      </c>
      <c r="E1466" s="216" t="s">
        <v>1836</v>
      </c>
      <c r="F1466" s="217" t="s">
        <v>1837</v>
      </c>
      <c r="G1466" s="218" t="s">
        <v>155</v>
      </c>
      <c r="H1466" s="219">
        <v>0.40400000000000003</v>
      </c>
      <c r="I1466" s="220"/>
      <c r="J1466" s="221">
        <f>ROUND(I1466*H1466,2)</f>
        <v>0</v>
      </c>
      <c r="K1466" s="222"/>
      <c r="L1466" s="44"/>
      <c r="M1466" s="223" t="s">
        <v>1</v>
      </c>
      <c r="N1466" s="224" t="s">
        <v>39</v>
      </c>
      <c r="O1466" s="91"/>
      <c r="P1466" s="225">
        <f>O1466*H1466</f>
        <v>0</v>
      </c>
      <c r="Q1466" s="225">
        <v>0</v>
      </c>
      <c r="R1466" s="225">
        <f>Q1466*H1466</f>
        <v>0</v>
      </c>
      <c r="S1466" s="225">
        <v>0</v>
      </c>
      <c r="T1466" s="226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27" t="s">
        <v>266</v>
      </c>
      <c r="AT1466" s="227" t="s">
        <v>143</v>
      </c>
      <c r="AU1466" s="227" t="s">
        <v>148</v>
      </c>
      <c r="AY1466" s="17" t="s">
        <v>140</v>
      </c>
      <c r="BE1466" s="228">
        <f>IF(N1466="základní",J1466,0)</f>
        <v>0</v>
      </c>
      <c r="BF1466" s="228">
        <f>IF(N1466="snížená",J1466,0)</f>
        <v>0</v>
      </c>
      <c r="BG1466" s="228">
        <f>IF(N1466="zákl. přenesená",J1466,0)</f>
        <v>0</v>
      </c>
      <c r="BH1466" s="228">
        <f>IF(N1466="sníž. přenesená",J1466,0)</f>
        <v>0</v>
      </c>
      <c r="BI1466" s="228">
        <f>IF(N1466="nulová",J1466,0)</f>
        <v>0</v>
      </c>
      <c r="BJ1466" s="17" t="s">
        <v>148</v>
      </c>
      <c r="BK1466" s="228">
        <f>ROUND(I1466*H1466,2)</f>
        <v>0</v>
      </c>
      <c r="BL1466" s="17" t="s">
        <v>266</v>
      </c>
      <c r="BM1466" s="227" t="s">
        <v>1838</v>
      </c>
    </row>
    <row r="1467" s="2" customFormat="1" ht="24.15" customHeight="1">
      <c r="A1467" s="38"/>
      <c r="B1467" s="39"/>
      <c r="C1467" s="215" t="s">
        <v>1839</v>
      </c>
      <c r="D1467" s="215" t="s">
        <v>143</v>
      </c>
      <c r="E1467" s="216" t="s">
        <v>1840</v>
      </c>
      <c r="F1467" s="217" t="s">
        <v>1841</v>
      </c>
      <c r="G1467" s="218" t="s">
        <v>155</v>
      </c>
      <c r="H1467" s="219">
        <v>0.40400000000000003</v>
      </c>
      <c r="I1467" s="220"/>
      <c r="J1467" s="221">
        <f>ROUND(I1467*H1467,2)</f>
        <v>0</v>
      </c>
      <c r="K1467" s="222"/>
      <c r="L1467" s="44"/>
      <c r="M1467" s="223" t="s">
        <v>1</v>
      </c>
      <c r="N1467" s="224" t="s">
        <v>39</v>
      </c>
      <c r="O1467" s="91"/>
      <c r="P1467" s="225">
        <f>O1467*H1467</f>
        <v>0</v>
      </c>
      <c r="Q1467" s="225">
        <v>0</v>
      </c>
      <c r="R1467" s="225">
        <f>Q1467*H1467</f>
        <v>0</v>
      </c>
      <c r="S1467" s="225">
        <v>0</v>
      </c>
      <c r="T1467" s="226">
        <f>S1467*H1467</f>
        <v>0</v>
      </c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R1467" s="227" t="s">
        <v>266</v>
      </c>
      <c r="AT1467" s="227" t="s">
        <v>143</v>
      </c>
      <c r="AU1467" s="227" t="s">
        <v>148</v>
      </c>
      <c r="AY1467" s="17" t="s">
        <v>140</v>
      </c>
      <c r="BE1467" s="228">
        <f>IF(N1467="základní",J1467,0)</f>
        <v>0</v>
      </c>
      <c r="BF1467" s="228">
        <f>IF(N1467="snížená",J1467,0)</f>
        <v>0</v>
      </c>
      <c r="BG1467" s="228">
        <f>IF(N1467="zákl. přenesená",J1467,0)</f>
        <v>0</v>
      </c>
      <c r="BH1467" s="228">
        <f>IF(N1467="sníž. přenesená",J1467,0)</f>
        <v>0</v>
      </c>
      <c r="BI1467" s="228">
        <f>IF(N1467="nulová",J1467,0)</f>
        <v>0</v>
      </c>
      <c r="BJ1467" s="17" t="s">
        <v>148</v>
      </c>
      <c r="BK1467" s="228">
        <f>ROUND(I1467*H1467,2)</f>
        <v>0</v>
      </c>
      <c r="BL1467" s="17" t="s">
        <v>266</v>
      </c>
      <c r="BM1467" s="227" t="s">
        <v>1842</v>
      </c>
    </row>
    <row r="1468" s="2" customFormat="1" ht="24.15" customHeight="1">
      <c r="A1468" s="38"/>
      <c r="B1468" s="39"/>
      <c r="C1468" s="215" t="s">
        <v>1843</v>
      </c>
      <c r="D1468" s="215" t="s">
        <v>143</v>
      </c>
      <c r="E1468" s="216" t="s">
        <v>1844</v>
      </c>
      <c r="F1468" s="217" t="s">
        <v>1845</v>
      </c>
      <c r="G1468" s="218" t="s">
        <v>155</v>
      </c>
      <c r="H1468" s="219">
        <v>0.40400000000000003</v>
      </c>
      <c r="I1468" s="220"/>
      <c r="J1468" s="221">
        <f>ROUND(I1468*H1468,2)</f>
        <v>0</v>
      </c>
      <c r="K1468" s="222"/>
      <c r="L1468" s="44"/>
      <c r="M1468" s="223" t="s">
        <v>1</v>
      </c>
      <c r="N1468" s="224" t="s">
        <v>39</v>
      </c>
      <c r="O1468" s="91"/>
      <c r="P1468" s="225">
        <f>O1468*H1468</f>
        <v>0</v>
      </c>
      <c r="Q1468" s="225">
        <v>0</v>
      </c>
      <c r="R1468" s="225">
        <f>Q1468*H1468</f>
        <v>0</v>
      </c>
      <c r="S1468" s="225">
        <v>0</v>
      </c>
      <c r="T1468" s="226">
        <f>S1468*H1468</f>
        <v>0</v>
      </c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R1468" s="227" t="s">
        <v>266</v>
      </c>
      <c r="AT1468" s="227" t="s">
        <v>143</v>
      </c>
      <c r="AU1468" s="227" t="s">
        <v>148</v>
      </c>
      <c r="AY1468" s="17" t="s">
        <v>140</v>
      </c>
      <c r="BE1468" s="228">
        <f>IF(N1468="základní",J1468,0)</f>
        <v>0</v>
      </c>
      <c r="BF1468" s="228">
        <f>IF(N1468="snížená",J1468,0)</f>
        <v>0</v>
      </c>
      <c r="BG1468" s="228">
        <f>IF(N1468="zákl. přenesená",J1468,0)</f>
        <v>0</v>
      </c>
      <c r="BH1468" s="228">
        <f>IF(N1468="sníž. přenesená",J1468,0)</f>
        <v>0</v>
      </c>
      <c r="BI1468" s="228">
        <f>IF(N1468="nulová",J1468,0)</f>
        <v>0</v>
      </c>
      <c r="BJ1468" s="17" t="s">
        <v>148</v>
      </c>
      <c r="BK1468" s="228">
        <f>ROUND(I1468*H1468,2)</f>
        <v>0</v>
      </c>
      <c r="BL1468" s="17" t="s">
        <v>266</v>
      </c>
      <c r="BM1468" s="227" t="s">
        <v>1846</v>
      </c>
    </row>
    <row r="1469" s="12" customFormat="1" ht="22.8" customHeight="1">
      <c r="A1469" s="12"/>
      <c r="B1469" s="199"/>
      <c r="C1469" s="200"/>
      <c r="D1469" s="201" t="s">
        <v>72</v>
      </c>
      <c r="E1469" s="213" t="s">
        <v>1847</v>
      </c>
      <c r="F1469" s="213" t="s">
        <v>1848</v>
      </c>
      <c r="G1469" s="200"/>
      <c r="H1469" s="200"/>
      <c r="I1469" s="203"/>
      <c r="J1469" s="214">
        <f>BK1469</f>
        <v>0</v>
      </c>
      <c r="K1469" s="200"/>
      <c r="L1469" s="205"/>
      <c r="M1469" s="206"/>
      <c r="N1469" s="207"/>
      <c r="O1469" s="207"/>
      <c r="P1469" s="208">
        <f>SUM(P1470:P1495)</f>
        <v>0</v>
      </c>
      <c r="Q1469" s="207"/>
      <c r="R1469" s="208">
        <f>SUM(R1470:R1495)</f>
        <v>0.010745000000000001</v>
      </c>
      <c r="S1469" s="207"/>
      <c r="T1469" s="209">
        <f>SUM(T1470:T1495)</f>
        <v>0.34305000000000002</v>
      </c>
      <c r="U1469" s="12"/>
      <c r="V1469" s="12"/>
      <c r="W1469" s="12"/>
      <c r="X1469" s="12"/>
      <c r="Y1469" s="12"/>
      <c r="Z1469" s="12"/>
      <c r="AA1469" s="12"/>
      <c r="AB1469" s="12"/>
      <c r="AC1469" s="12"/>
      <c r="AD1469" s="12"/>
      <c r="AE1469" s="12"/>
      <c r="AR1469" s="210" t="s">
        <v>148</v>
      </c>
      <c r="AT1469" s="211" t="s">
        <v>72</v>
      </c>
      <c r="AU1469" s="211" t="s">
        <v>81</v>
      </c>
      <c r="AY1469" s="210" t="s">
        <v>140</v>
      </c>
      <c r="BK1469" s="212">
        <f>SUM(BK1470:BK1495)</f>
        <v>0</v>
      </c>
    </row>
    <row r="1470" s="2" customFormat="1" ht="16.5" customHeight="1">
      <c r="A1470" s="38"/>
      <c r="B1470" s="39"/>
      <c r="C1470" s="215" t="s">
        <v>1849</v>
      </c>
      <c r="D1470" s="215" t="s">
        <v>143</v>
      </c>
      <c r="E1470" s="216" t="s">
        <v>1850</v>
      </c>
      <c r="F1470" s="217" t="s">
        <v>1851</v>
      </c>
      <c r="G1470" s="218" t="s">
        <v>197</v>
      </c>
      <c r="H1470" s="219">
        <v>49.744999999999997</v>
      </c>
      <c r="I1470" s="220"/>
      <c r="J1470" s="221">
        <f>ROUND(I1470*H1470,2)</f>
        <v>0</v>
      </c>
      <c r="K1470" s="222"/>
      <c r="L1470" s="44"/>
      <c r="M1470" s="223" t="s">
        <v>1</v>
      </c>
      <c r="N1470" s="224" t="s">
        <v>39</v>
      </c>
      <c r="O1470" s="91"/>
      <c r="P1470" s="225">
        <f>O1470*H1470</f>
        <v>0</v>
      </c>
      <c r="Q1470" s="225">
        <v>0</v>
      </c>
      <c r="R1470" s="225">
        <f>Q1470*H1470</f>
        <v>0</v>
      </c>
      <c r="S1470" s="225">
        <v>0</v>
      </c>
      <c r="T1470" s="226">
        <f>S1470*H1470</f>
        <v>0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27" t="s">
        <v>266</v>
      </c>
      <c r="AT1470" s="227" t="s">
        <v>143</v>
      </c>
      <c r="AU1470" s="227" t="s">
        <v>148</v>
      </c>
      <c r="AY1470" s="17" t="s">
        <v>140</v>
      </c>
      <c r="BE1470" s="228">
        <f>IF(N1470="základní",J1470,0)</f>
        <v>0</v>
      </c>
      <c r="BF1470" s="228">
        <f>IF(N1470="snížená",J1470,0)</f>
        <v>0</v>
      </c>
      <c r="BG1470" s="228">
        <f>IF(N1470="zákl. přenesená",J1470,0)</f>
        <v>0</v>
      </c>
      <c r="BH1470" s="228">
        <f>IF(N1470="sníž. přenesená",J1470,0)</f>
        <v>0</v>
      </c>
      <c r="BI1470" s="228">
        <f>IF(N1470="nulová",J1470,0)</f>
        <v>0</v>
      </c>
      <c r="BJ1470" s="17" t="s">
        <v>148</v>
      </c>
      <c r="BK1470" s="228">
        <f>ROUND(I1470*H1470,2)</f>
        <v>0</v>
      </c>
      <c r="BL1470" s="17" t="s">
        <v>266</v>
      </c>
      <c r="BM1470" s="227" t="s">
        <v>1852</v>
      </c>
    </row>
    <row r="1471" s="13" customFormat="1">
      <c r="A1471" s="13"/>
      <c r="B1471" s="229"/>
      <c r="C1471" s="230"/>
      <c r="D1471" s="231" t="s">
        <v>150</v>
      </c>
      <c r="E1471" s="232" t="s">
        <v>1</v>
      </c>
      <c r="F1471" s="233" t="s">
        <v>1853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150</v>
      </c>
      <c r="AU1471" s="239" t="s">
        <v>148</v>
      </c>
      <c r="AV1471" s="13" t="s">
        <v>81</v>
      </c>
      <c r="AW1471" s="13" t="s">
        <v>30</v>
      </c>
      <c r="AX1471" s="13" t="s">
        <v>73</v>
      </c>
      <c r="AY1471" s="239" t="s">
        <v>140</v>
      </c>
    </row>
    <row r="1472" s="13" customFormat="1">
      <c r="A1472" s="13"/>
      <c r="B1472" s="229"/>
      <c r="C1472" s="230"/>
      <c r="D1472" s="231" t="s">
        <v>150</v>
      </c>
      <c r="E1472" s="232" t="s">
        <v>1</v>
      </c>
      <c r="F1472" s="233" t="s">
        <v>215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150</v>
      </c>
      <c r="AU1472" s="239" t="s">
        <v>148</v>
      </c>
      <c r="AV1472" s="13" t="s">
        <v>81</v>
      </c>
      <c r="AW1472" s="13" t="s">
        <v>30</v>
      </c>
      <c r="AX1472" s="13" t="s">
        <v>73</v>
      </c>
      <c r="AY1472" s="239" t="s">
        <v>140</v>
      </c>
    </row>
    <row r="1473" s="14" customFormat="1">
      <c r="A1473" s="14"/>
      <c r="B1473" s="240"/>
      <c r="C1473" s="241"/>
      <c r="D1473" s="231" t="s">
        <v>150</v>
      </c>
      <c r="E1473" s="242" t="s">
        <v>1</v>
      </c>
      <c r="F1473" s="243" t="s">
        <v>1854</v>
      </c>
      <c r="G1473" s="241"/>
      <c r="H1473" s="244">
        <v>9.3550000000000004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150</v>
      </c>
      <c r="AU1473" s="250" t="s">
        <v>148</v>
      </c>
      <c r="AV1473" s="14" t="s">
        <v>148</v>
      </c>
      <c r="AW1473" s="14" t="s">
        <v>30</v>
      </c>
      <c r="AX1473" s="14" t="s">
        <v>73</v>
      </c>
      <c r="AY1473" s="250" t="s">
        <v>140</v>
      </c>
    </row>
    <row r="1474" s="13" customFormat="1">
      <c r="A1474" s="13"/>
      <c r="B1474" s="229"/>
      <c r="C1474" s="230"/>
      <c r="D1474" s="231" t="s">
        <v>150</v>
      </c>
      <c r="E1474" s="232" t="s">
        <v>1</v>
      </c>
      <c r="F1474" s="233" t="s">
        <v>223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150</v>
      </c>
      <c r="AU1474" s="239" t="s">
        <v>148</v>
      </c>
      <c r="AV1474" s="13" t="s">
        <v>81</v>
      </c>
      <c r="AW1474" s="13" t="s">
        <v>30</v>
      </c>
      <c r="AX1474" s="13" t="s">
        <v>73</v>
      </c>
      <c r="AY1474" s="239" t="s">
        <v>140</v>
      </c>
    </row>
    <row r="1475" s="14" customFormat="1">
      <c r="A1475" s="14"/>
      <c r="B1475" s="240"/>
      <c r="C1475" s="241"/>
      <c r="D1475" s="231" t="s">
        <v>150</v>
      </c>
      <c r="E1475" s="242" t="s">
        <v>1</v>
      </c>
      <c r="F1475" s="243" t="s">
        <v>1855</v>
      </c>
      <c r="G1475" s="241"/>
      <c r="H1475" s="244">
        <v>21.274000000000001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150</v>
      </c>
      <c r="AU1475" s="250" t="s">
        <v>148</v>
      </c>
      <c r="AV1475" s="14" t="s">
        <v>148</v>
      </c>
      <c r="AW1475" s="14" t="s">
        <v>30</v>
      </c>
      <c r="AX1475" s="14" t="s">
        <v>73</v>
      </c>
      <c r="AY1475" s="250" t="s">
        <v>140</v>
      </c>
    </row>
    <row r="1476" s="13" customFormat="1">
      <c r="A1476" s="13"/>
      <c r="B1476" s="229"/>
      <c r="C1476" s="230"/>
      <c r="D1476" s="231" t="s">
        <v>150</v>
      </c>
      <c r="E1476" s="232" t="s">
        <v>1</v>
      </c>
      <c r="F1476" s="233" t="s">
        <v>225</v>
      </c>
      <c r="G1476" s="230"/>
      <c r="H1476" s="232" t="s">
        <v>1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9" t="s">
        <v>150</v>
      </c>
      <c r="AU1476" s="239" t="s">
        <v>148</v>
      </c>
      <c r="AV1476" s="13" t="s">
        <v>81</v>
      </c>
      <c r="AW1476" s="13" t="s">
        <v>30</v>
      </c>
      <c r="AX1476" s="13" t="s">
        <v>73</v>
      </c>
      <c r="AY1476" s="239" t="s">
        <v>140</v>
      </c>
    </row>
    <row r="1477" s="14" customFormat="1">
      <c r="A1477" s="14"/>
      <c r="B1477" s="240"/>
      <c r="C1477" s="241"/>
      <c r="D1477" s="231" t="s">
        <v>150</v>
      </c>
      <c r="E1477" s="242" t="s">
        <v>1</v>
      </c>
      <c r="F1477" s="243" t="s">
        <v>1856</v>
      </c>
      <c r="G1477" s="241"/>
      <c r="H1477" s="244">
        <v>19.116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150</v>
      </c>
      <c r="AU1477" s="250" t="s">
        <v>148</v>
      </c>
      <c r="AV1477" s="14" t="s">
        <v>148</v>
      </c>
      <c r="AW1477" s="14" t="s">
        <v>30</v>
      </c>
      <c r="AX1477" s="14" t="s">
        <v>73</v>
      </c>
      <c r="AY1477" s="250" t="s">
        <v>140</v>
      </c>
    </row>
    <row r="1478" s="15" customFormat="1">
      <c r="A1478" s="15"/>
      <c r="B1478" s="262"/>
      <c r="C1478" s="263"/>
      <c r="D1478" s="231" t="s">
        <v>150</v>
      </c>
      <c r="E1478" s="264" t="s">
        <v>1</v>
      </c>
      <c r="F1478" s="265" t="s">
        <v>188</v>
      </c>
      <c r="G1478" s="263"/>
      <c r="H1478" s="266">
        <v>49.745000000000005</v>
      </c>
      <c r="I1478" s="267"/>
      <c r="J1478" s="263"/>
      <c r="K1478" s="263"/>
      <c r="L1478" s="268"/>
      <c r="M1478" s="269"/>
      <c r="N1478" s="270"/>
      <c r="O1478" s="270"/>
      <c r="P1478" s="270"/>
      <c r="Q1478" s="270"/>
      <c r="R1478" s="270"/>
      <c r="S1478" s="270"/>
      <c r="T1478" s="271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72" t="s">
        <v>150</v>
      </c>
      <c r="AU1478" s="272" t="s">
        <v>148</v>
      </c>
      <c r="AV1478" s="15" t="s">
        <v>147</v>
      </c>
      <c r="AW1478" s="15" t="s">
        <v>30</v>
      </c>
      <c r="AX1478" s="15" t="s">
        <v>81</v>
      </c>
      <c r="AY1478" s="272" t="s">
        <v>140</v>
      </c>
    </row>
    <row r="1479" s="2" customFormat="1" ht="16.5" customHeight="1">
      <c r="A1479" s="38"/>
      <c r="B1479" s="39"/>
      <c r="C1479" s="251" t="s">
        <v>1857</v>
      </c>
      <c r="D1479" s="251" t="s">
        <v>159</v>
      </c>
      <c r="E1479" s="252" t="s">
        <v>1858</v>
      </c>
      <c r="F1479" s="253" t="s">
        <v>1859</v>
      </c>
      <c r="G1479" s="254" t="s">
        <v>197</v>
      </c>
      <c r="H1479" s="255">
        <v>53.725000000000001</v>
      </c>
      <c r="I1479" s="256"/>
      <c r="J1479" s="257">
        <f>ROUND(I1479*H1479,2)</f>
        <v>0</v>
      </c>
      <c r="K1479" s="258"/>
      <c r="L1479" s="259"/>
      <c r="M1479" s="260" t="s">
        <v>1</v>
      </c>
      <c r="N1479" s="261" t="s">
        <v>39</v>
      </c>
      <c r="O1479" s="91"/>
      <c r="P1479" s="225">
        <f>O1479*H1479</f>
        <v>0</v>
      </c>
      <c r="Q1479" s="225">
        <v>0.00020000000000000001</v>
      </c>
      <c r="R1479" s="225">
        <f>Q1479*H1479</f>
        <v>0.010745000000000001</v>
      </c>
      <c r="S1479" s="225">
        <v>0</v>
      </c>
      <c r="T1479" s="226">
        <f>S1479*H1479</f>
        <v>0</v>
      </c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R1479" s="227" t="s">
        <v>367</v>
      </c>
      <c r="AT1479" s="227" t="s">
        <v>159</v>
      </c>
      <c r="AU1479" s="227" t="s">
        <v>148</v>
      </c>
      <c r="AY1479" s="17" t="s">
        <v>140</v>
      </c>
      <c r="BE1479" s="228">
        <f>IF(N1479="základní",J1479,0)</f>
        <v>0</v>
      </c>
      <c r="BF1479" s="228">
        <f>IF(N1479="snížená",J1479,0)</f>
        <v>0</v>
      </c>
      <c r="BG1479" s="228">
        <f>IF(N1479="zákl. přenesená",J1479,0)</f>
        <v>0</v>
      </c>
      <c r="BH1479" s="228">
        <f>IF(N1479="sníž. přenesená",J1479,0)</f>
        <v>0</v>
      </c>
      <c r="BI1479" s="228">
        <f>IF(N1479="nulová",J1479,0)</f>
        <v>0</v>
      </c>
      <c r="BJ1479" s="17" t="s">
        <v>148</v>
      </c>
      <c r="BK1479" s="228">
        <f>ROUND(I1479*H1479,2)</f>
        <v>0</v>
      </c>
      <c r="BL1479" s="17" t="s">
        <v>266</v>
      </c>
      <c r="BM1479" s="227" t="s">
        <v>1860</v>
      </c>
    </row>
    <row r="1480" s="13" customFormat="1">
      <c r="A1480" s="13"/>
      <c r="B1480" s="229"/>
      <c r="C1480" s="230"/>
      <c r="D1480" s="231" t="s">
        <v>150</v>
      </c>
      <c r="E1480" s="232" t="s">
        <v>1</v>
      </c>
      <c r="F1480" s="233" t="s">
        <v>1853</v>
      </c>
      <c r="G1480" s="230"/>
      <c r="H1480" s="232" t="s">
        <v>1</v>
      </c>
      <c r="I1480" s="234"/>
      <c r="J1480" s="230"/>
      <c r="K1480" s="230"/>
      <c r="L1480" s="235"/>
      <c r="M1480" s="236"/>
      <c r="N1480" s="237"/>
      <c r="O1480" s="237"/>
      <c r="P1480" s="237"/>
      <c r="Q1480" s="237"/>
      <c r="R1480" s="237"/>
      <c r="S1480" s="237"/>
      <c r="T1480" s="23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9" t="s">
        <v>150</v>
      </c>
      <c r="AU1480" s="239" t="s">
        <v>148</v>
      </c>
      <c r="AV1480" s="13" t="s">
        <v>81</v>
      </c>
      <c r="AW1480" s="13" t="s">
        <v>30</v>
      </c>
      <c r="AX1480" s="13" t="s">
        <v>73</v>
      </c>
      <c r="AY1480" s="239" t="s">
        <v>140</v>
      </c>
    </row>
    <row r="1481" s="13" customFormat="1">
      <c r="A1481" s="13"/>
      <c r="B1481" s="229"/>
      <c r="C1481" s="230"/>
      <c r="D1481" s="231" t="s">
        <v>150</v>
      </c>
      <c r="E1481" s="232" t="s">
        <v>1</v>
      </c>
      <c r="F1481" s="233" t="s">
        <v>215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150</v>
      </c>
      <c r="AU1481" s="239" t="s">
        <v>148</v>
      </c>
      <c r="AV1481" s="13" t="s">
        <v>81</v>
      </c>
      <c r="AW1481" s="13" t="s">
        <v>30</v>
      </c>
      <c r="AX1481" s="13" t="s">
        <v>73</v>
      </c>
      <c r="AY1481" s="239" t="s">
        <v>140</v>
      </c>
    </row>
    <row r="1482" s="14" customFormat="1">
      <c r="A1482" s="14"/>
      <c r="B1482" s="240"/>
      <c r="C1482" s="241"/>
      <c r="D1482" s="231" t="s">
        <v>150</v>
      </c>
      <c r="E1482" s="242" t="s">
        <v>1</v>
      </c>
      <c r="F1482" s="243" t="s">
        <v>1854</v>
      </c>
      <c r="G1482" s="241"/>
      <c r="H1482" s="244">
        <v>9.3550000000000004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150</v>
      </c>
      <c r="AU1482" s="250" t="s">
        <v>148</v>
      </c>
      <c r="AV1482" s="14" t="s">
        <v>148</v>
      </c>
      <c r="AW1482" s="14" t="s">
        <v>30</v>
      </c>
      <c r="AX1482" s="14" t="s">
        <v>73</v>
      </c>
      <c r="AY1482" s="250" t="s">
        <v>140</v>
      </c>
    </row>
    <row r="1483" s="13" customFormat="1">
      <c r="A1483" s="13"/>
      <c r="B1483" s="229"/>
      <c r="C1483" s="230"/>
      <c r="D1483" s="231" t="s">
        <v>150</v>
      </c>
      <c r="E1483" s="232" t="s">
        <v>1</v>
      </c>
      <c r="F1483" s="233" t="s">
        <v>223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150</v>
      </c>
      <c r="AU1483" s="239" t="s">
        <v>148</v>
      </c>
      <c r="AV1483" s="13" t="s">
        <v>81</v>
      </c>
      <c r="AW1483" s="13" t="s">
        <v>30</v>
      </c>
      <c r="AX1483" s="13" t="s">
        <v>73</v>
      </c>
      <c r="AY1483" s="239" t="s">
        <v>140</v>
      </c>
    </row>
    <row r="1484" s="14" customFormat="1">
      <c r="A1484" s="14"/>
      <c r="B1484" s="240"/>
      <c r="C1484" s="241"/>
      <c r="D1484" s="231" t="s">
        <v>150</v>
      </c>
      <c r="E1484" s="242" t="s">
        <v>1</v>
      </c>
      <c r="F1484" s="243" t="s">
        <v>1855</v>
      </c>
      <c r="G1484" s="241"/>
      <c r="H1484" s="244">
        <v>21.274000000000001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150</v>
      </c>
      <c r="AU1484" s="250" t="s">
        <v>148</v>
      </c>
      <c r="AV1484" s="14" t="s">
        <v>148</v>
      </c>
      <c r="AW1484" s="14" t="s">
        <v>30</v>
      </c>
      <c r="AX1484" s="14" t="s">
        <v>73</v>
      </c>
      <c r="AY1484" s="250" t="s">
        <v>140</v>
      </c>
    </row>
    <row r="1485" s="13" customFormat="1">
      <c r="A1485" s="13"/>
      <c r="B1485" s="229"/>
      <c r="C1485" s="230"/>
      <c r="D1485" s="231" t="s">
        <v>150</v>
      </c>
      <c r="E1485" s="232" t="s">
        <v>1</v>
      </c>
      <c r="F1485" s="233" t="s">
        <v>225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150</v>
      </c>
      <c r="AU1485" s="239" t="s">
        <v>148</v>
      </c>
      <c r="AV1485" s="13" t="s">
        <v>81</v>
      </c>
      <c r="AW1485" s="13" t="s">
        <v>30</v>
      </c>
      <c r="AX1485" s="13" t="s">
        <v>73</v>
      </c>
      <c r="AY1485" s="239" t="s">
        <v>140</v>
      </c>
    </row>
    <row r="1486" s="14" customFormat="1">
      <c r="A1486" s="14"/>
      <c r="B1486" s="240"/>
      <c r="C1486" s="241"/>
      <c r="D1486" s="231" t="s">
        <v>150</v>
      </c>
      <c r="E1486" s="242" t="s">
        <v>1</v>
      </c>
      <c r="F1486" s="243" t="s">
        <v>1856</v>
      </c>
      <c r="G1486" s="241"/>
      <c r="H1486" s="244">
        <v>19.116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150</v>
      </c>
      <c r="AU1486" s="250" t="s">
        <v>148</v>
      </c>
      <c r="AV1486" s="14" t="s">
        <v>148</v>
      </c>
      <c r="AW1486" s="14" t="s">
        <v>30</v>
      </c>
      <c r="AX1486" s="14" t="s">
        <v>73</v>
      </c>
      <c r="AY1486" s="250" t="s">
        <v>140</v>
      </c>
    </row>
    <row r="1487" s="15" customFormat="1">
      <c r="A1487" s="15"/>
      <c r="B1487" s="262"/>
      <c r="C1487" s="263"/>
      <c r="D1487" s="231" t="s">
        <v>150</v>
      </c>
      <c r="E1487" s="264" t="s">
        <v>1</v>
      </c>
      <c r="F1487" s="265" t="s">
        <v>188</v>
      </c>
      <c r="G1487" s="263"/>
      <c r="H1487" s="266">
        <v>49.745000000000005</v>
      </c>
      <c r="I1487" s="267"/>
      <c r="J1487" s="263"/>
      <c r="K1487" s="263"/>
      <c r="L1487" s="268"/>
      <c r="M1487" s="269"/>
      <c r="N1487" s="270"/>
      <c r="O1487" s="270"/>
      <c r="P1487" s="270"/>
      <c r="Q1487" s="270"/>
      <c r="R1487" s="270"/>
      <c r="S1487" s="270"/>
      <c r="T1487" s="271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15"/>
      <c r="AT1487" s="272" t="s">
        <v>150</v>
      </c>
      <c r="AU1487" s="272" t="s">
        <v>148</v>
      </c>
      <c r="AV1487" s="15" t="s">
        <v>147</v>
      </c>
      <c r="AW1487" s="15" t="s">
        <v>30</v>
      </c>
      <c r="AX1487" s="15" t="s">
        <v>81</v>
      </c>
      <c r="AY1487" s="272" t="s">
        <v>140</v>
      </c>
    </row>
    <row r="1488" s="14" customFormat="1">
      <c r="A1488" s="14"/>
      <c r="B1488" s="240"/>
      <c r="C1488" s="241"/>
      <c r="D1488" s="231" t="s">
        <v>150</v>
      </c>
      <c r="E1488" s="241"/>
      <c r="F1488" s="243" t="s">
        <v>1861</v>
      </c>
      <c r="G1488" s="241"/>
      <c r="H1488" s="244">
        <v>53.725000000000001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150</v>
      </c>
      <c r="AU1488" s="250" t="s">
        <v>148</v>
      </c>
      <c r="AV1488" s="14" t="s">
        <v>148</v>
      </c>
      <c r="AW1488" s="14" t="s">
        <v>4</v>
      </c>
      <c r="AX1488" s="14" t="s">
        <v>81</v>
      </c>
      <c r="AY1488" s="250" t="s">
        <v>140</v>
      </c>
    </row>
    <row r="1489" s="2" customFormat="1" ht="21.75" customHeight="1">
      <c r="A1489" s="38"/>
      <c r="B1489" s="39"/>
      <c r="C1489" s="215" t="s">
        <v>1862</v>
      </c>
      <c r="D1489" s="215" t="s">
        <v>143</v>
      </c>
      <c r="E1489" s="216" t="s">
        <v>1863</v>
      </c>
      <c r="F1489" s="217" t="s">
        <v>1864</v>
      </c>
      <c r="G1489" s="218" t="s">
        <v>146</v>
      </c>
      <c r="H1489" s="219">
        <v>22.870000000000001</v>
      </c>
      <c r="I1489" s="220"/>
      <c r="J1489" s="221">
        <f>ROUND(I1489*H1489,2)</f>
        <v>0</v>
      </c>
      <c r="K1489" s="222"/>
      <c r="L1489" s="44"/>
      <c r="M1489" s="223" t="s">
        <v>1</v>
      </c>
      <c r="N1489" s="224" t="s">
        <v>39</v>
      </c>
      <c r="O1489" s="91"/>
      <c r="P1489" s="225">
        <f>O1489*H1489</f>
        <v>0</v>
      </c>
      <c r="Q1489" s="225">
        <v>0</v>
      </c>
      <c r="R1489" s="225">
        <f>Q1489*H1489</f>
        <v>0</v>
      </c>
      <c r="S1489" s="225">
        <v>0.014999999999999999</v>
      </c>
      <c r="T1489" s="226">
        <f>S1489*H1489</f>
        <v>0.34305000000000002</v>
      </c>
      <c r="U1489" s="38"/>
      <c r="V1489" s="38"/>
      <c r="W1489" s="38"/>
      <c r="X1489" s="38"/>
      <c r="Y1489" s="38"/>
      <c r="Z1489" s="38"/>
      <c r="AA1489" s="38"/>
      <c r="AB1489" s="38"/>
      <c r="AC1489" s="38"/>
      <c r="AD1489" s="38"/>
      <c r="AE1489" s="38"/>
      <c r="AR1489" s="227" t="s">
        <v>266</v>
      </c>
      <c r="AT1489" s="227" t="s">
        <v>143</v>
      </c>
      <c r="AU1489" s="227" t="s">
        <v>148</v>
      </c>
      <c r="AY1489" s="17" t="s">
        <v>140</v>
      </c>
      <c r="BE1489" s="228">
        <f>IF(N1489="základní",J1489,0)</f>
        <v>0</v>
      </c>
      <c r="BF1489" s="228">
        <f>IF(N1489="snížená",J1489,0)</f>
        <v>0</v>
      </c>
      <c r="BG1489" s="228">
        <f>IF(N1489="zákl. přenesená",J1489,0)</f>
        <v>0</v>
      </c>
      <c r="BH1489" s="228">
        <f>IF(N1489="sníž. přenesená",J1489,0)</f>
        <v>0</v>
      </c>
      <c r="BI1489" s="228">
        <f>IF(N1489="nulová",J1489,0)</f>
        <v>0</v>
      </c>
      <c r="BJ1489" s="17" t="s">
        <v>148</v>
      </c>
      <c r="BK1489" s="228">
        <f>ROUND(I1489*H1489,2)</f>
        <v>0</v>
      </c>
      <c r="BL1489" s="17" t="s">
        <v>266</v>
      </c>
      <c r="BM1489" s="227" t="s">
        <v>1865</v>
      </c>
    </row>
    <row r="1490" s="13" customFormat="1">
      <c r="A1490" s="13"/>
      <c r="B1490" s="229"/>
      <c r="C1490" s="230"/>
      <c r="D1490" s="231" t="s">
        <v>150</v>
      </c>
      <c r="E1490" s="232" t="s">
        <v>1</v>
      </c>
      <c r="F1490" s="233" t="s">
        <v>225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150</v>
      </c>
      <c r="AU1490" s="239" t="s">
        <v>148</v>
      </c>
      <c r="AV1490" s="13" t="s">
        <v>81</v>
      </c>
      <c r="AW1490" s="13" t="s">
        <v>30</v>
      </c>
      <c r="AX1490" s="13" t="s">
        <v>73</v>
      </c>
      <c r="AY1490" s="239" t="s">
        <v>140</v>
      </c>
    </row>
    <row r="1491" s="14" customFormat="1">
      <c r="A1491" s="14"/>
      <c r="B1491" s="240"/>
      <c r="C1491" s="241"/>
      <c r="D1491" s="231" t="s">
        <v>150</v>
      </c>
      <c r="E1491" s="242" t="s">
        <v>1</v>
      </c>
      <c r="F1491" s="243" t="s">
        <v>226</v>
      </c>
      <c r="G1491" s="241"/>
      <c r="H1491" s="244">
        <v>22.870000000000001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150</v>
      </c>
      <c r="AU1491" s="250" t="s">
        <v>148</v>
      </c>
      <c r="AV1491" s="14" t="s">
        <v>148</v>
      </c>
      <c r="AW1491" s="14" t="s">
        <v>30</v>
      </c>
      <c r="AX1491" s="14" t="s">
        <v>73</v>
      </c>
      <c r="AY1491" s="250" t="s">
        <v>140</v>
      </c>
    </row>
    <row r="1492" s="15" customFormat="1">
      <c r="A1492" s="15"/>
      <c r="B1492" s="262"/>
      <c r="C1492" s="263"/>
      <c r="D1492" s="231" t="s">
        <v>150</v>
      </c>
      <c r="E1492" s="264" t="s">
        <v>1</v>
      </c>
      <c r="F1492" s="265" t="s">
        <v>188</v>
      </c>
      <c r="G1492" s="263"/>
      <c r="H1492" s="266">
        <v>22.870000000000001</v>
      </c>
      <c r="I1492" s="267"/>
      <c r="J1492" s="263"/>
      <c r="K1492" s="263"/>
      <c r="L1492" s="268"/>
      <c r="M1492" s="269"/>
      <c r="N1492" s="270"/>
      <c r="O1492" s="270"/>
      <c r="P1492" s="270"/>
      <c r="Q1492" s="270"/>
      <c r="R1492" s="270"/>
      <c r="S1492" s="270"/>
      <c r="T1492" s="271"/>
      <c r="U1492" s="15"/>
      <c r="V1492" s="15"/>
      <c r="W1492" s="15"/>
      <c r="X1492" s="15"/>
      <c r="Y1492" s="15"/>
      <c r="Z1492" s="15"/>
      <c r="AA1492" s="15"/>
      <c r="AB1492" s="15"/>
      <c r="AC1492" s="15"/>
      <c r="AD1492" s="15"/>
      <c r="AE1492" s="15"/>
      <c r="AT1492" s="272" t="s">
        <v>150</v>
      </c>
      <c r="AU1492" s="272" t="s">
        <v>148</v>
      </c>
      <c r="AV1492" s="15" t="s">
        <v>147</v>
      </c>
      <c r="AW1492" s="15" t="s">
        <v>30</v>
      </c>
      <c r="AX1492" s="15" t="s">
        <v>81</v>
      </c>
      <c r="AY1492" s="272" t="s">
        <v>140</v>
      </c>
    </row>
    <row r="1493" s="2" customFormat="1" ht="24.15" customHeight="1">
      <c r="A1493" s="38"/>
      <c r="B1493" s="39"/>
      <c r="C1493" s="215" t="s">
        <v>1866</v>
      </c>
      <c r="D1493" s="215" t="s">
        <v>143</v>
      </c>
      <c r="E1493" s="216" t="s">
        <v>1867</v>
      </c>
      <c r="F1493" s="217" t="s">
        <v>1868</v>
      </c>
      <c r="G1493" s="218" t="s">
        <v>155</v>
      </c>
      <c r="H1493" s="219">
        <v>0.010999999999999999</v>
      </c>
      <c r="I1493" s="220"/>
      <c r="J1493" s="221">
        <f>ROUND(I1493*H1493,2)</f>
        <v>0</v>
      </c>
      <c r="K1493" s="222"/>
      <c r="L1493" s="44"/>
      <c r="M1493" s="223" t="s">
        <v>1</v>
      </c>
      <c r="N1493" s="224" t="s">
        <v>39</v>
      </c>
      <c r="O1493" s="91"/>
      <c r="P1493" s="225">
        <f>O1493*H1493</f>
        <v>0</v>
      </c>
      <c r="Q1493" s="225">
        <v>0</v>
      </c>
      <c r="R1493" s="225">
        <f>Q1493*H1493</f>
        <v>0</v>
      </c>
      <c r="S1493" s="225">
        <v>0</v>
      </c>
      <c r="T1493" s="226">
        <f>S1493*H1493</f>
        <v>0</v>
      </c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R1493" s="227" t="s">
        <v>266</v>
      </c>
      <c r="AT1493" s="227" t="s">
        <v>143</v>
      </c>
      <c r="AU1493" s="227" t="s">
        <v>148</v>
      </c>
      <c r="AY1493" s="17" t="s">
        <v>140</v>
      </c>
      <c r="BE1493" s="228">
        <f>IF(N1493="základní",J1493,0)</f>
        <v>0</v>
      </c>
      <c r="BF1493" s="228">
        <f>IF(N1493="snížená",J1493,0)</f>
        <v>0</v>
      </c>
      <c r="BG1493" s="228">
        <f>IF(N1493="zákl. přenesená",J1493,0)</f>
        <v>0</v>
      </c>
      <c r="BH1493" s="228">
        <f>IF(N1493="sníž. přenesená",J1493,0)</f>
        <v>0</v>
      </c>
      <c r="BI1493" s="228">
        <f>IF(N1493="nulová",J1493,0)</f>
        <v>0</v>
      </c>
      <c r="BJ1493" s="17" t="s">
        <v>148</v>
      </c>
      <c r="BK1493" s="228">
        <f>ROUND(I1493*H1493,2)</f>
        <v>0</v>
      </c>
      <c r="BL1493" s="17" t="s">
        <v>266</v>
      </c>
      <c r="BM1493" s="227" t="s">
        <v>1869</v>
      </c>
    </row>
    <row r="1494" s="2" customFormat="1" ht="24.15" customHeight="1">
      <c r="A1494" s="38"/>
      <c r="B1494" s="39"/>
      <c r="C1494" s="215" t="s">
        <v>1870</v>
      </c>
      <c r="D1494" s="215" t="s">
        <v>143</v>
      </c>
      <c r="E1494" s="216" t="s">
        <v>1871</v>
      </c>
      <c r="F1494" s="217" t="s">
        <v>1872</v>
      </c>
      <c r="G1494" s="218" t="s">
        <v>155</v>
      </c>
      <c r="H1494" s="219">
        <v>0.010999999999999999</v>
      </c>
      <c r="I1494" s="220"/>
      <c r="J1494" s="221">
        <f>ROUND(I1494*H1494,2)</f>
        <v>0</v>
      </c>
      <c r="K1494" s="222"/>
      <c r="L1494" s="44"/>
      <c r="M1494" s="223" t="s">
        <v>1</v>
      </c>
      <c r="N1494" s="224" t="s">
        <v>39</v>
      </c>
      <c r="O1494" s="91"/>
      <c r="P1494" s="225">
        <f>O1494*H1494</f>
        <v>0</v>
      </c>
      <c r="Q1494" s="225">
        <v>0</v>
      </c>
      <c r="R1494" s="225">
        <f>Q1494*H1494</f>
        <v>0</v>
      </c>
      <c r="S1494" s="225">
        <v>0</v>
      </c>
      <c r="T1494" s="226">
        <f>S1494*H1494</f>
        <v>0</v>
      </c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R1494" s="227" t="s">
        <v>266</v>
      </c>
      <c r="AT1494" s="227" t="s">
        <v>143</v>
      </c>
      <c r="AU1494" s="227" t="s">
        <v>148</v>
      </c>
      <c r="AY1494" s="17" t="s">
        <v>140</v>
      </c>
      <c r="BE1494" s="228">
        <f>IF(N1494="základní",J1494,0)</f>
        <v>0</v>
      </c>
      <c r="BF1494" s="228">
        <f>IF(N1494="snížená",J1494,0)</f>
        <v>0</v>
      </c>
      <c r="BG1494" s="228">
        <f>IF(N1494="zákl. přenesená",J1494,0)</f>
        <v>0</v>
      </c>
      <c r="BH1494" s="228">
        <f>IF(N1494="sníž. přenesená",J1494,0)</f>
        <v>0</v>
      </c>
      <c r="BI1494" s="228">
        <f>IF(N1494="nulová",J1494,0)</f>
        <v>0</v>
      </c>
      <c r="BJ1494" s="17" t="s">
        <v>148</v>
      </c>
      <c r="BK1494" s="228">
        <f>ROUND(I1494*H1494,2)</f>
        <v>0</v>
      </c>
      <c r="BL1494" s="17" t="s">
        <v>266</v>
      </c>
      <c r="BM1494" s="227" t="s">
        <v>1873</v>
      </c>
    </row>
    <row r="1495" s="2" customFormat="1" ht="24.15" customHeight="1">
      <c r="A1495" s="38"/>
      <c r="B1495" s="39"/>
      <c r="C1495" s="215" t="s">
        <v>1874</v>
      </c>
      <c r="D1495" s="215" t="s">
        <v>143</v>
      </c>
      <c r="E1495" s="216" t="s">
        <v>1875</v>
      </c>
      <c r="F1495" s="217" t="s">
        <v>1876</v>
      </c>
      <c r="G1495" s="218" t="s">
        <v>155</v>
      </c>
      <c r="H1495" s="219">
        <v>0.010999999999999999</v>
      </c>
      <c r="I1495" s="220"/>
      <c r="J1495" s="221">
        <f>ROUND(I1495*H1495,2)</f>
        <v>0</v>
      </c>
      <c r="K1495" s="222"/>
      <c r="L1495" s="44"/>
      <c r="M1495" s="223" t="s">
        <v>1</v>
      </c>
      <c r="N1495" s="224" t="s">
        <v>39</v>
      </c>
      <c r="O1495" s="91"/>
      <c r="P1495" s="225">
        <f>O1495*H1495</f>
        <v>0</v>
      </c>
      <c r="Q1495" s="225">
        <v>0</v>
      </c>
      <c r="R1495" s="225">
        <f>Q1495*H1495</f>
        <v>0</v>
      </c>
      <c r="S1495" s="225">
        <v>0</v>
      </c>
      <c r="T1495" s="226">
        <f>S1495*H1495</f>
        <v>0</v>
      </c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  <c r="AE1495" s="38"/>
      <c r="AR1495" s="227" t="s">
        <v>266</v>
      </c>
      <c r="AT1495" s="227" t="s">
        <v>143</v>
      </c>
      <c r="AU1495" s="227" t="s">
        <v>148</v>
      </c>
      <c r="AY1495" s="17" t="s">
        <v>140</v>
      </c>
      <c r="BE1495" s="228">
        <f>IF(N1495="základní",J1495,0)</f>
        <v>0</v>
      </c>
      <c r="BF1495" s="228">
        <f>IF(N1495="snížená",J1495,0)</f>
        <v>0</v>
      </c>
      <c r="BG1495" s="228">
        <f>IF(N1495="zákl. přenesená",J1495,0)</f>
        <v>0</v>
      </c>
      <c r="BH1495" s="228">
        <f>IF(N1495="sníž. přenesená",J1495,0)</f>
        <v>0</v>
      </c>
      <c r="BI1495" s="228">
        <f>IF(N1495="nulová",J1495,0)</f>
        <v>0</v>
      </c>
      <c r="BJ1495" s="17" t="s">
        <v>148</v>
      </c>
      <c r="BK1495" s="228">
        <f>ROUND(I1495*H1495,2)</f>
        <v>0</v>
      </c>
      <c r="BL1495" s="17" t="s">
        <v>266</v>
      </c>
      <c r="BM1495" s="227" t="s">
        <v>1877</v>
      </c>
    </row>
    <row r="1496" s="12" customFormat="1" ht="22.8" customHeight="1">
      <c r="A1496" s="12"/>
      <c r="B1496" s="199"/>
      <c r="C1496" s="200"/>
      <c r="D1496" s="201" t="s">
        <v>72</v>
      </c>
      <c r="E1496" s="213" t="s">
        <v>1878</v>
      </c>
      <c r="F1496" s="213" t="s">
        <v>1879</v>
      </c>
      <c r="G1496" s="200"/>
      <c r="H1496" s="200"/>
      <c r="I1496" s="203"/>
      <c r="J1496" s="214">
        <f>BK1496</f>
        <v>0</v>
      </c>
      <c r="K1496" s="200"/>
      <c r="L1496" s="205"/>
      <c r="M1496" s="206"/>
      <c r="N1496" s="207"/>
      <c r="O1496" s="207"/>
      <c r="P1496" s="208">
        <f>SUM(P1497:P1562)</f>
        <v>0</v>
      </c>
      <c r="Q1496" s="207"/>
      <c r="R1496" s="208">
        <f>SUM(R1497:R1562)</f>
        <v>0.63051232000000002</v>
      </c>
      <c r="S1496" s="207"/>
      <c r="T1496" s="209">
        <f>SUM(T1497:T1562)</f>
        <v>0.29635250000000002</v>
      </c>
      <c r="U1496" s="12"/>
      <c r="V1496" s="12"/>
      <c r="W1496" s="12"/>
      <c r="X1496" s="12"/>
      <c r="Y1496" s="12"/>
      <c r="Z1496" s="12"/>
      <c r="AA1496" s="12"/>
      <c r="AB1496" s="12"/>
      <c r="AC1496" s="12"/>
      <c r="AD1496" s="12"/>
      <c r="AE1496" s="12"/>
      <c r="AR1496" s="210" t="s">
        <v>148</v>
      </c>
      <c r="AT1496" s="211" t="s">
        <v>72</v>
      </c>
      <c r="AU1496" s="211" t="s">
        <v>81</v>
      </c>
      <c r="AY1496" s="210" t="s">
        <v>140</v>
      </c>
      <c r="BK1496" s="212">
        <f>SUM(BK1497:BK1562)</f>
        <v>0</v>
      </c>
    </row>
    <row r="1497" s="2" customFormat="1" ht="24.15" customHeight="1">
      <c r="A1497" s="38"/>
      <c r="B1497" s="39"/>
      <c r="C1497" s="215" t="s">
        <v>1880</v>
      </c>
      <c r="D1497" s="215" t="s">
        <v>143</v>
      </c>
      <c r="E1497" s="216" t="s">
        <v>1881</v>
      </c>
      <c r="F1497" s="217" t="s">
        <v>1882</v>
      </c>
      <c r="G1497" s="218" t="s">
        <v>146</v>
      </c>
      <c r="H1497" s="219">
        <v>59.270000000000003</v>
      </c>
      <c r="I1497" s="220"/>
      <c r="J1497" s="221">
        <f>ROUND(I1497*H1497,2)</f>
        <v>0</v>
      </c>
      <c r="K1497" s="222"/>
      <c r="L1497" s="44"/>
      <c r="M1497" s="223" t="s">
        <v>1</v>
      </c>
      <c r="N1497" s="224" t="s">
        <v>39</v>
      </c>
      <c r="O1497" s="91"/>
      <c r="P1497" s="225">
        <f>O1497*H1497</f>
        <v>0</v>
      </c>
      <c r="Q1497" s="225">
        <v>0</v>
      </c>
      <c r="R1497" s="225">
        <f>Q1497*H1497</f>
        <v>0</v>
      </c>
      <c r="S1497" s="225">
        <v>0</v>
      </c>
      <c r="T1497" s="226">
        <f>S1497*H1497</f>
        <v>0</v>
      </c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  <c r="AE1497" s="38"/>
      <c r="AR1497" s="227" t="s">
        <v>266</v>
      </c>
      <c r="AT1497" s="227" t="s">
        <v>143</v>
      </c>
      <c r="AU1497" s="227" t="s">
        <v>148</v>
      </c>
      <c r="AY1497" s="17" t="s">
        <v>140</v>
      </c>
      <c r="BE1497" s="228">
        <f>IF(N1497="základní",J1497,0)</f>
        <v>0</v>
      </c>
      <c r="BF1497" s="228">
        <f>IF(N1497="snížená",J1497,0)</f>
        <v>0</v>
      </c>
      <c r="BG1497" s="228">
        <f>IF(N1497="zákl. přenesená",J1497,0)</f>
        <v>0</v>
      </c>
      <c r="BH1497" s="228">
        <f>IF(N1497="sníž. přenesená",J1497,0)</f>
        <v>0</v>
      </c>
      <c r="BI1497" s="228">
        <f>IF(N1497="nulová",J1497,0)</f>
        <v>0</v>
      </c>
      <c r="BJ1497" s="17" t="s">
        <v>148</v>
      </c>
      <c r="BK1497" s="228">
        <f>ROUND(I1497*H1497,2)</f>
        <v>0</v>
      </c>
      <c r="BL1497" s="17" t="s">
        <v>266</v>
      </c>
      <c r="BM1497" s="227" t="s">
        <v>1883</v>
      </c>
    </row>
    <row r="1498" s="13" customFormat="1">
      <c r="A1498" s="13"/>
      <c r="B1498" s="229"/>
      <c r="C1498" s="230"/>
      <c r="D1498" s="231" t="s">
        <v>150</v>
      </c>
      <c r="E1498" s="232" t="s">
        <v>1</v>
      </c>
      <c r="F1498" s="233" t="s">
        <v>215</v>
      </c>
      <c r="G1498" s="230"/>
      <c r="H1498" s="232" t="s">
        <v>1</v>
      </c>
      <c r="I1498" s="234"/>
      <c r="J1498" s="230"/>
      <c r="K1498" s="230"/>
      <c r="L1498" s="235"/>
      <c r="M1498" s="236"/>
      <c r="N1498" s="237"/>
      <c r="O1498" s="237"/>
      <c r="P1498" s="237"/>
      <c r="Q1498" s="237"/>
      <c r="R1498" s="237"/>
      <c r="S1498" s="237"/>
      <c r="T1498" s="238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9" t="s">
        <v>150</v>
      </c>
      <c r="AU1498" s="239" t="s">
        <v>148</v>
      </c>
      <c r="AV1498" s="13" t="s">
        <v>81</v>
      </c>
      <c r="AW1498" s="13" t="s">
        <v>30</v>
      </c>
      <c r="AX1498" s="13" t="s">
        <v>73</v>
      </c>
      <c r="AY1498" s="239" t="s">
        <v>140</v>
      </c>
    </row>
    <row r="1499" s="14" customFormat="1">
      <c r="A1499" s="14"/>
      <c r="B1499" s="240"/>
      <c r="C1499" s="241"/>
      <c r="D1499" s="231" t="s">
        <v>150</v>
      </c>
      <c r="E1499" s="242" t="s">
        <v>1</v>
      </c>
      <c r="F1499" s="243" t="s">
        <v>216</v>
      </c>
      <c r="G1499" s="241"/>
      <c r="H1499" s="244">
        <v>10.028000000000001</v>
      </c>
      <c r="I1499" s="245"/>
      <c r="J1499" s="241"/>
      <c r="K1499" s="241"/>
      <c r="L1499" s="246"/>
      <c r="M1499" s="247"/>
      <c r="N1499" s="248"/>
      <c r="O1499" s="248"/>
      <c r="P1499" s="248"/>
      <c r="Q1499" s="248"/>
      <c r="R1499" s="248"/>
      <c r="S1499" s="248"/>
      <c r="T1499" s="249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0" t="s">
        <v>150</v>
      </c>
      <c r="AU1499" s="250" t="s">
        <v>148</v>
      </c>
      <c r="AV1499" s="14" t="s">
        <v>148</v>
      </c>
      <c r="AW1499" s="14" t="s">
        <v>30</v>
      </c>
      <c r="AX1499" s="14" t="s">
        <v>73</v>
      </c>
      <c r="AY1499" s="250" t="s">
        <v>140</v>
      </c>
    </row>
    <row r="1500" s="13" customFormat="1">
      <c r="A1500" s="13"/>
      <c r="B1500" s="229"/>
      <c r="C1500" s="230"/>
      <c r="D1500" s="231" t="s">
        <v>150</v>
      </c>
      <c r="E1500" s="232" t="s">
        <v>1</v>
      </c>
      <c r="F1500" s="233" t="s">
        <v>223</v>
      </c>
      <c r="G1500" s="230"/>
      <c r="H1500" s="232" t="s">
        <v>1</v>
      </c>
      <c r="I1500" s="234"/>
      <c r="J1500" s="230"/>
      <c r="K1500" s="230"/>
      <c r="L1500" s="235"/>
      <c r="M1500" s="236"/>
      <c r="N1500" s="237"/>
      <c r="O1500" s="237"/>
      <c r="P1500" s="237"/>
      <c r="Q1500" s="237"/>
      <c r="R1500" s="237"/>
      <c r="S1500" s="237"/>
      <c r="T1500" s="23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9" t="s">
        <v>150</v>
      </c>
      <c r="AU1500" s="239" t="s">
        <v>148</v>
      </c>
      <c r="AV1500" s="13" t="s">
        <v>81</v>
      </c>
      <c r="AW1500" s="13" t="s">
        <v>30</v>
      </c>
      <c r="AX1500" s="13" t="s">
        <v>73</v>
      </c>
      <c r="AY1500" s="239" t="s">
        <v>140</v>
      </c>
    </row>
    <row r="1501" s="14" customFormat="1">
      <c r="A1501" s="14"/>
      <c r="B1501" s="240"/>
      <c r="C1501" s="241"/>
      <c r="D1501" s="231" t="s">
        <v>150</v>
      </c>
      <c r="E1501" s="242" t="s">
        <v>1</v>
      </c>
      <c r="F1501" s="243" t="s">
        <v>224</v>
      </c>
      <c r="G1501" s="241"/>
      <c r="H1501" s="244">
        <v>26.372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150</v>
      </c>
      <c r="AU1501" s="250" t="s">
        <v>148</v>
      </c>
      <c r="AV1501" s="14" t="s">
        <v>148</v>
      </c>
      <c r="AW1501" s="14" t="s">
        <v>30</v>
      </c>
      <c r="AX1501" s="14" t="s">
        <v>73</v>
      </c>
      <c r="AY1501" s="250" t="s">
        <v>140</v>
      </c>
    </row>
    <row r="1502" s="13" customFormat="1">
      <c r="A1502" s="13"/>
      <c r="B1502" s="229"/>
      <c r="C1502" s="230"/>
      <c r="D1502" s="231" t="s">
        <v>150</v>
      </c>
      <c r="E1502" s="232" t="s">
        <v>1</v>
      </c>
      <c r="F1502" s="233" t="s">
        <v>225</v>
      </c>
      <c r="G1502" s="230"/>
      <c r="H1502" s="232" t="s">
        <v>1</v>
      </c>
      <c r="I1502" s="234"/>
      <c r="J1502" s="230"/>
      <c r="K1502" s="230"/>
      <c r="L1502" s="235"/>
      <c r="M1502" s="236"/>
      <c r="N1502" s="237"/>
      <c r="O1502" s="237"/>
      <c r="P1502" s="237"/>
      <c r="Q1502" s="237"/>
      <c r="R1502" s="237"/>
      <c r="S1502" s="237"/>
      <c r="T1502" s="238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9" t="s">
        <v>150</v>
      </c>
      <c r="AU1502" s="239" t="s">
        <v>148</v>
      </c>
      <c r="AV1502" s="13" t="s">
        <v>81</v>
      </c>
      <c r="AW1502" s="13" t="s">
        <v>30</v>
      </c>
      <c r="AX1502" s="13" t="s">
        <v>73</v>
      </c>
      <c r="AY1502" s="239" t="s">
        <v>140</v>
      </c>
    </row>
    <row r="1503" s="14" customFormat="1">
      <c r="A1503" s="14"/>
      <c r="B1503" s="240"/>
      <c r="C1503" s="241"/>
      <c r="D1503" s="231" t="s">
        <v>150</v>
      </c>
      <c r="E1503" s="242" t="s">
        <v>1</v>
      </c>
      <c r="F1503" s="243" t="s">
        <v>226</v>
      </c>
      <c r="G1503" s="241"/>
      <c r="H1503" s="244">
        <v>22.870000000000001</v>
      </c>
      <c r="I1503" s="245"/>
      <c r="J1503" s="241"/>
      <c r="K1503" s="241"/>
      <c r="L1503" s="246"/>
      <c r="M1503" s="247"/>
      <c r="N1503" s="248"/>
      <c r="O1503" s="248"/>
      <c r="P1503" s="248"/>
      <c r="Q1503" s="248"/>
      <c r="R1503" s="248"/>
      <c r="S1503" s="248"/>
      <c r="T1503" s="249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0" t="s">
        <v>150</v>
      </c>
      <c r="AU1503" s="250" t="s">
        <v>148</v>
      </c>
      <c r="AV1503" s="14" t="s">
        <v>148</v>
      </c>
      <c r="AW1503" s="14" t="s">
        <v>30</v>
      </c>
      <c r="AX1503" s="14" t="s">
        <v>73</v>
      </c>
      <c r="AY1503" s="250" t="s">
        <v>140</v>
      </c>
    </row>
    <row r="1504" s="15" customFormat="1">
      <c r="A1504" s="15"/>
      <c r="B1504" s="262"/>
      <c r="C1504" s="263"/>
      <c r="D1504" s="231" t="s">
        <v>150</v>
      </c>
      <c r="E1504" s="264" t="s">
        <v>1</v>
      </c>
      <c r="F1504" s="265" t="s">
        <v>188</v>
      </c>
      <c r="G1504" s="263"/>
      <c r="H1504" s="266">
        <v>59.269999999999996</v>
      </c>
      <c r="I1504" s="267"/>
      <c r="J1504" s="263"/>
      <c r="K1504" s="263"/>
      <c r="L1504" s="268"/>
      <c r="M1504" s="269"/>
      <c r="N1504" s="270"/>
      <c r="O1504" s="270"/>
      <c r="P1504" s="270"/>
      <c r="Q1504" s="270"/>
      <c r="R1504" s="270"/>
      <c r="S1504" s="270"/>
      <c r="T1504" s="271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72" t="s">
        <v>150</v>
      </c>
      <c r="AU1504" s="272" t="s">
        <v>148</v>
      </c>
      <c r="AV1504" s="15" t="s">
        <v>147</v>
      </c>
      <c r="AW1504" s="15" t="s">
        <v>30</v>
      </c>
      <c r="AX1504" s="15" t="s">
        <v>81</v>
      </c>
      <c r="AY1504" s="272" t="s">
        <v>140</v>
      </c>
    </row>
    <row r="1505" s="2" customFormat="1" ht="24.15" customHeight="1">
      <c r="A1505" s="38"/>
      <c r="B1505" s="39"/>
      <c r="C1505" s="215" t="s">
        <v>1884</v>
      </c>
      <c r="D1505" s="215" t="s">
        <v>143</v>
      </c>
      <c r="E1505" s="216" t="s">
        <v>1885</v>
      </c>
      <c r="F1505" s="217" t="s">
        <v>1886</v>
      </c>
      <c r="G1505" s="218" t="s">
        <v>146</v>
      </c>
      <c r="H1505" s="219">
        <v>10.028000000000001</v>
      </c>
      <c r="I1505" s="220"/>
      <c r="J1505" s="221">
        <f>ROUND(I1505*H1505,2)</f>
        <v>0</v>
      </c>
      <c r="K1505" s="222"/>
      <c r="L1505" s="44"/>
      <c r="M1505" s="223" t="s">
        <v>1</v>
      </c>
      <c r="N1505" s="224" t="s">
        <v>39</v>
      </c>
      <c r="O1505" s="91"/>
      <c r="P1505" s="225">
        <f>O1505*H1505</f>
        <v>0</v>
      </c>
      <c r="Q1505" s="225">
        <v>0</v>
      </c>
      <c r="R1505" s="225">
        <f>Q1505*H1505</f>
        <v>0</v>
      </c>
      <c r="S1505" s="225">
        <v>0</v>
      </c>
      <c r="T1505" s="226">
        <f>S1505*H1505</f>
        <v>0</v>
      </c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  <c r="AE1505" s="38"/>
      <c r="AR1505" s="227" t="s">
        <v>266</v>
      </c>
      <c r="AT1505" s="227" t="s">
        <v>143</v>
      </c>
      <c r="AU1505" s="227" t="s">
        <v>148</v>
      </c>
      <c r="AY1505" s="17" t="s">
        <v>140</v>
      </c>
      <c r="BE1505" s="228">
        <f>IF(N1505="základní",J1505,0)</f>
        <v>0</v>
      </c>
      <c r="BF1505" s="228">
        <f>IF(N1505="snížená",J1505,0)</f>
        <v>0</v>
      </c>
      <c r="BG1505" s="228">
        <f>IF(N1505="zákl. přenesená",J1505,0)</f>
        <v>0</v>
      </c>
      <c r="BH1505" s="228">
        <f>IF(N1505="sníž. přenesená",J1505,0)</f>
        <v>0</v>
      </c>
      <c r="BI1505" s="228">
        <f>IF(N1505="nulová",J1505,0)</f>
        <v>0</v>
      </c>
      <c r="BJ1505" s="17" t="s">
        <v>148</v>
      </c>
      <c r="BK1505" s="228">
        <f>ROUND(I1505*H1505,2)</f>
        <v>0</v>
      </c>
      <c r="BL1505" s="17" t="s">
        <v>266</v>
      </c>
      <c r="BM1505" s="227" t="s">
        <v>1887</v>
      </c>
    </row>
    <row r="1506" s="13" customFormat="1">
      <c r="A1506" s="13"/>
      <c r="B1506" s="229"/>
      <c r="C1506" s="230"/>
      <c r="D1506" s="231" t="s">
        <v>150</v>
      </c>
      <c r="E1506" s="232" t="s">
        <v>1</v>
      </c>
      <c r="F1506" s="233" t="s">
        <v>215</v>
      </c>
      <c r="G1506" s="230"/>
      <c r="H1506" s="232" t="s">
        <v>1</v>
      </c>
      <c r="I1506" s="234"/>
      <c r="J1506" s="230"/>
      <c r="K1506" s="230"/>
      <c r="L1506" s="235"/>
      <c r="M1506" s="236"/>
      <c r="N1506" s="237"/>
      <c r="O1506" s="237"/>
      <c r="P1506" s="237"/>
      <c r="Q1506" s="237"/>
      <c r="R1506" s="237"/>
      <c r="S1506" s="237"/>
      <c r="T1506" s="23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9" t="s">
        <v>150</v>
      </c>
      <c r="AU1506" s="239" t="s">
        <v>148</v>
      </c>
      <c r="AV1506" s="13" t="s">
        <v>81</v>
      </c>
      <c r="AW1506" s="13" t="s">
        <v>30</v>
      </c>
      <c r="AX1506" s="13" t="s">
        <v>73</v>
      </c>
      <c r="AY1506" s="239" t="s">
        <v>140</v>
      </c>
    </row>
    <row r="1507" s="14" customFormat="1">
      <c r="A1507" s="14"/>
      <c r="B1507" s="240"/>
      <c r="C1507" s="241"/>
      <c r="D1507" s="231" t="s">
        <v>150</v>
      </c>
      <c r="E1507" s="242" t="s">
        <v>1</v>
      </c>
      <c r="F1507" s="243" t="s">
        <v>216</v>
      </c>
      <c r="G1507" s="241"/>
      <c r="H1507" s="244">
        <v>10.028000000000001</v>
      </c>
      <c r="I1507" s="245"/>
      <c r="J1507" s="241"/>
      <c r="K1507" s="241"/>
      <c r="L1507" s="246"/>
      <c r="M1507" s="247"/>
      <c r="N1507" s="248"/>
      <c r="O1507" s="248"/>
      <c r="P1507" s="248"/>
      <c r="Q1507" s="248"/>
      <c r="R1507" s="248"/>
      <c r="S1507" s="248"/>
      <c r="T1507" s="249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50" t="s">
        <v>150</v>
      </c>
      <c r="AU1507" s="250" t="s">
        <v>148</v>
      </c>
      <c r="AV1507" s="14" t="s">
        <v>148</v>
      </c>
      <c r="AW1507" s="14" t="s">
        <v>30</v>
      </c>
      <c r="AX1507" s="14" t="s">
        <v>73</v>
      </c>
      <c r="AY1507" s="250" t="s">
        <v>140</v>
      </c>
    </row>
    <row r="1508" s="15" customFormat="1">
      <c r="A1508" s="15"/>
      <c r="B1508" s="262"/>
      <c r="C1508" s="263"/>
      <c r="D1508" s="231" t="s">
        <v>150</v>
      </c>
      <c r="E1508" s="264" t="s">
        <v>1</v>
      </c>
      <c r="F1508" s="265" t="s">
        <v>188</v>
      </c>
      <c r="G1508" s="263"/>
      <c r="H1508" s="266">
        <v>10.028000000000001</v>
      </c>
      <c r="I1508" s="267"/>
      <c r="J1508" s="263"/>
      <c r="K1508" s="263"/>
      <c r="L1508" s="268"/>
      <c r="M1508" s="269"/>
      <c r="N1508" s="270"/>
      <c r="O1508" s="270"/>
      <c r="P1508" s="270"/>
      <c r="Q1508" s="270"/>
      <c r="R1508" s="270"/>
      <c r="S1508" s="270"/>
      <c r="T1508" s="271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15"/>
      <c r="AT1508" s="272" t="s">
        <v>150</v>
      </c>
      <c r="AU1508" s="272" t="s">
        <v>148</v>
      </c>
      <c r="AV1508" s="15" t="s">
        <v>147</v>
      </c>
      <c r="AW1508" s="15" t="s">
        <v>30</v>
      </c>
      <c r="AX1508" s="15" t="s">
        <v>81</v>
      </c>
      <c r="AY1508" s="272" t="s">
        <v>140</v>
      </c>
    </row>
    <row r="1509" s="2" customFormat="1" ht="16.5" customHeight="1">
      <c r="A1509" s="38"/>
      <c r="B1509" s="39"/>
      <c r="C1509" s="215" t="s">
        <v>1888</v>
      </c>
      <c r="D1509" s="215" t="s">
        <v>143</v>
      </c>
      <c r="E1509" s="216" t="s">
        <v>1889</v>
      </c>
      <c r="F1509" s="217" t="s">
        <v>1890</v>
      </c>
      <c r="G1509" s="218" t="s">
        <v>146</v>
      </c>
      <c r="H1509" s="219">
        <v>59.270000000000003</v>
      </c>
      <c r="I1509" s="220"/>
      <c r="J1509" s="221">
        <f>ROUND(I1509*H1509,2)</f>
        <v>0</v>
      </c>
      <c r="K1509" s="222"/>
      <c r="L1509" s="44"/>
      <c r="M1509" s="223" t="s">
        <v>1</v>
      </c>
      <c r="N1509" s="224" t="s">
        <v>39</v>
      </c>
      <c r="O1509" s="91"/>
      <c r="P1509" s="225">
        <f>O1509*H1509</f>
        <v>0</v>
      </c>
      <c r="Q1509" s="225">
        <v>0</v>
      </c>
      <c r="R1509" s="225">
        <f>Q1509*H1509</f>
        <v>0</v>
      </c>
      <c r="S1509" s="225">
        <v>0</v>
      </c>
      <c r="T1509" s="226">
        <f>S1509*H1509</f>
        <v>0</v>
      </c>
      <c r="U1509" s="38"/>
      <c r="V1509" s="38"/>
      <c r="W1509" s="38"/>
      <c r="X1509" s="38"/>
      <c r="Y1509" s="38"/>
      <c r="Z1509" s="38"/>
      <c r="AA1509" s="38"/>
      <c r="AB1509" s="38"/>
      <c r="AC1509" s="38"/>
      <c r="AD1509" s="38"/>
      <c r="AE1509" s="38"/>
      <c r="AR1509" s="227" t="s">
        <v>266</v>
      </c>
      <c r="AT1509" s="227" t="s">
        <v>143</v>
      </c>
      <c r="AU1509" s="227" t="s">
        <v>148</v>
      </c>
      <c r="AY1509" s="17" t="s">
        <v>140</v>
      </c>
      <c r="BE1509" s="228">
        <f>IF(N1509="základní",J1509,0)</f>
        <v>0</v>
      </c>
      <c r="BF1509" s="228">
        <f>IF(N1509="snížená",J1509,0)</f>
        <v>0</v>
      </c>
      <c r="BG1509" s="228">
        <f>IF(N1509="zákl. přenesená",J1509,0)</f>
        <v>0</v>
      </c>
      <c r="BH1509" s="228">
        <f>IF(N1509="sníž. přenesená",J1509,0)</f>
        <v>0</v>
      </c>
      <c r="BI1509" s="228">
        <f>IF(N1509="nulová",J1509,0)</f>
        <v>0</v>
      </c>
      <c r="BJ1509" s="17" t="s">
        <v>148</v>
      </c>
      <c r="BK1509" s="228">
        <f>ROUND(I1509*H1509,2)</f>
        <v>0</v>
      </c>
      <c r="BL1509" s="17" t="s">
        <v>266</v>
      </c>
      <c r="BM1509" s="227" t="s">
        <v>1891</v>
      </c>
    </row>
    <row r="1510" s="13" customFormat="1">
      <c r="A1510" s="13"/>
      <c r="B1510" s="229"/>
      <c r="C1510" s="230"/>
      <c r="D1510" s="231" t="s">
        <v>150</v>
      </c>
      <c r="E1510" s="232" t="s">
        <v>1</v>
      </c>
      <c r="F1510" s="233" t="s">
        <v>215</v>
      </c>
      <c r="G1510" s="230"/>
      <c r="H1510" s="232" t="s">
        <v>1</v>
      </c>
      <c r="I1510" s="234"/>
      <c r="J1510" s="230"/>
      <c r="K1510" s="230"/>
      <c r="L1510" s="235"/>
      <c r="M1510" s="236"/>
      <c r="N1510" s="237"/>
      <c r="O1510" s="237"/>
      <c r="P1510" s="237"/>
      <c r="Q1510" s="237"/>
      <c r="R1510" s="237"/>
      <c r="S1510" s="237"/>
      <c r="T1510" s="23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9" t="s">
        <v>150</v>
      </c>
      <c r="AU1510" s="239" t="s">
        <v>148</v>
      </c>
      <c r="AV1510" s="13" t="s">
        <v>81</v>
      </c>
      <c r="AW1510" s="13" t="s">
        <v>30</v>
      </c>
      <c r="AX1510" s="13" t="s">
        <v>73</v>
      </c>
      <c r="AY1510" s="239" t="s">
        <v>140</v>
      </c>
    </row>
    <row r="1511" s="14" customFormat="1">
      <c r="A1511" s="14"/>
      <c r="B1511" s="240"/>
      <c r="C1511" s="241"/>
      <c r="D1511" s="231" t="s">
        <v>150</v>
      </c>
      <c r="E1511" s="242" t="s">
        <v>1</v>
      </c>
      <c r="F1511" s="243" t="s">
        <v>216</v>
      </c>
      <c r="G1511" s="241"/>
      <c r="H1511" s="244">
        <v>10.028000000000001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150</v>
      </c>
      <c r="AU1511" s="250" t="s">
        <v>148</v>
      </c>
      <c r="AV1511" s="14" t="s">
        <v>148</v>
      </c>
      <c r="AW1511" s="14" t="s">
        <v>30</v>
      </c>
      <c r="AX1511" s="14" t="s">
        <v>73</v>
      </c>
      <c r="AY1511" s="250" t="s">
        <v>140</v>
      </c>
    </row>
    <row r="1512" s="13" customFormat="1">
      <c r="A1512" s="13"/>
      <c r="B1512" s="229"/>
      <c r="C1512" s="230"/>
      <c r="D1512" s="231" t="s">
        <v>150</v>
      </c>
      <c r="E1512" s="232" t="s">
        <v>1</v>
      </c>
      <c r="F1512" s="233" t="s">
        <v>223</v>
      </c>
      <c r="G1512" s="230"/>
      <c r="H1512" s="232" t="s">
        <v>1</v>
      </c>
      <c r="I1512" s="234"/>
      <c r="J1512" s="230"/>
      <c r="K1512" s="230"/>
      <c r="L1512" s="235"/>
      <c r="M1512" s="236"/>
      <c r="N1512" s="237"/>
      <c r="O1512" s="237"/>
      <c r="P1512" s="237"/>
      <c r="Q1512" s="237"/>
      <c r="R1512" s="237"/>
      <c r="S1512" s="237"/>
      <c r="T1512" s="23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9" t="s">
        <v>150</v>
      </c>
      <c r="AU1512" s="239" t="s">
        <v>148</v>
      </c>
      <c r="AV1512" s="13" t="s">
        <v>81</v>
      </c>
      <c r="AW1512" s="13" t="s">
        <v>30</v>
      </c>
      <c r="AX1512" s="13" t="s">
        <v>73</v>
      </c>
      <c r="AY1512" s="239" t="s">
        <v>140</v>
      </c>
    </row>
    <row r="1513" s="14" customFormat="1">
      <c r="A1513" s="14"/>
      <c r="B1513" s="240"/>
      <c r="C1513" s="241"/>
      <c r="D1513" s="231" t="s">
        <v>150</v>
      </c>
      <c r="E1513" s="242" t="s">
        <v>1</v>
      </c>
      <c r="F1513" s="243" t="s">
        <v>224</v>
      </c>
      <c r="G1513" s="241"/>
      <c r="H1513" s="244">
        <v>26.372</v>
      </c>
      <c r="I1513" s="245"/>
      <c r="J1513" s="241"/>
      <c r="K1513" s="241"/>
      <c r="L1513" s="246"/>
      <c r="M1513" s="247"/>
      <c r="N1513" s="248"/>
      <c r="O1513" s="248"/>
      <c r="P1513" s="248"/>
      <c r="Q1513" s="248"/>
      <c r="R1513" s="248"/>
      <c r="S1513" s="248"/>
      <c r="T1513" s="24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0" t="s">
        <v>150</v>
      </c>
      <c r="AU1513" s="250" t="s">
        <v>148</v>
      </c>
      <c r="AV1513" s="14" t="s">
        <v>148</v>
      </c>
      <c r="AW1513" s="14" t="s">
        <v>30</v>
      </c>
      <c r="AX1513" s="14" t="s">
        <v>73</v>
      </c>
      <c r="AY1513" s="250" t="s">
        <v>140</v>
      </c>
    </row>
    <row r="1514" s="13" customFormat="1">
      <c r="A1514" s="13"/>
      <c r="B1514" s="229"/>
      <c r="C1514" s="230"/>
      <c r="D1514" s="231" t="s">
        <v>150</v>
      </c>
      <c r="E1514" s="232" t="s">
        <v>1</v>
      </c>
      <c r="F1514" s="233" t="s">
        <v>225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150</v>
      </c>
      <c r="AU1514" s="239" t="s">
        <v>148</v>
      </c>
      <c r="AV1514" s="13" t="s">
        <v>81</v>
      </c>
      <c r="AW1514" s="13" t="s">
        <v>30</v>
      </c>
      <c r="AX1514" s="13" t="s">
        <v>73</v>
      </c>
      <c r="AY1514" s="239" t="s">
        <v>140</v>
      </c>
    </row>
    <row r="1515" s="14" customFormat="1">
      <c r="A1515" s="14"/>
      <c r="B1515" s="240"/>
      <c r="C1515" s="241"/>
      <c r="D1515" s="231" t="s">
        <v>150</v>
      </c>
      <c r="E1515" s="242" t="s">
        <v>1</v>
      </c>
      <c r="F1515" s="243" t="s">
        <v>226</v>
      </c>
      <c r="G1515" s="241"/>
      <c r="H1515" s="244">
        <v>22.870000000000001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150</v>
      </c>
      <c r="AU1515" s="250" t="s">
        <v>148</v>
      </c>
      <c r="AV1515" s="14" t="s">
        <v>148</v>
      </c>
      <c r="AW1515" s="14" t="s">
        <v>30</v>
      </c>
      <c r="AX1515" s="14" t="s">
        <v>73</v>
      </c>
      <c r="AY1515" s="250" t="s">
        <v>140</v>
      </c>
    </row>
    <row r="1516" s="15" customFormat="1">
      <c r="A1516" s="15"/>
      <c r="B1516" s="262"/>
      <c r="C1516" s="263"/>
      <c r="D1516" s="231" t="s">
        <v>150</v>
      </c>
      <c r="E1516" s="264" t="s">
        <v>1</v>
      </c>
      <c r="F1516" s="265" t="s">
        <v>188</v>
      </c>
      <c r="G1516" s="263"/>
      <c r="H1516" s="266">
        <v>59.269999999999996</v>
      </c>
      <c r="I1516" s="267"/>
      <c r="J1516" s="263"/>
      <c r="K1516" s="263"/>
      <c r="L1516" s="268"/>
      <c r="M1516" s="269"/>
      <c r="N1516" s="270"/>
      <c r="O1516" s="270"/>
      <c r="P1516" s="270"/>
      <c r="Q1516" s="270"/>
      <c r="R1516" s="270"/>
      <c r="S1516" s="270"/>
      <c r="T1516" s="271"/>
      <c r="U1516" s="15"/>
      <c r="V1516" s="15"/>
      <c r="W1516" s="15"/>
      <c r="X1516" s="15"/>
      <c r="Y1516" s="15"/>
      <c r="Z1516" s="15"/>
      <c r="AA1516" s="15"/>
      <c r="AB1516" s="15"/>
      <c r="AC1516" s="15"/>
      <c r="AD1516" s="15"/>
      <c r="AE1516" s="15"/>
      <c r="AT1516" s="272" t="s">
        <v>150</v>
      </c>
      <c r="AU1516" s="272" t="s">
        <v>148</v>
      </c>
      <c r="AV1516" s="15" t="s">
        <v>147</v>
      </c>
      <c r="AW1516" s="15" t="s">
        <v>30</v>
      </c>
      <c r="AX1516" s="15" t="s">
        <v>81</v>
      </c>
      <c r="AY1516" s="272" t="s">
        <v>140</v>
      </c>
    </row>
    <row r="1517" s="2" customFormat="1" ht="24.15" customHeight="1">
      <c r="A1517" s="38"/>
      <c r="B1517" s="39"/>
      <c r="C1517" s="215" t="s">
        <v>1892</v>
      </c>
      <c r="D1517" s="215" t="s">
        <v>143</v>
      </c>
      <c r="E1517" s="216" t="s">
        <v>1893</v>
      </c>
      <c r="F1517" s="217" t="s">
        <v>1894</v>
      </c>
      <c r="G1517" s="218" t="s">
        <v>146</v>
      </c>
      <c r="H1517" s="219">
        <v>59.270000000000003</v>
      </c>
      <c r="I1517" s="220"/>
      <c r="J1517" s="221">
        <f>ROUND(I1517*H1517,2)</f>
        <v>0</v>
      </c>
      <c r="K1517" s="222"/>
      <c r="L1517" s="44"/>
      <c r="M1517" s="223" t="s">
        <v>1</v>
      </c>
      <c r="N1517" s="224" t="s">
        <v>39</v>
      </c>
      <c r="O1517" s="91"/>
      <c r="P1517" s="225">
        <f>O1517*H1517</f>
        <v>0</v>
      </c>
      <c r="Q1517" s="225">
        <v>0.00020000000000000001</v>
      </c>
      <c r="R1517" s="225">
        <f>Q1517*H1517</f>
        <v>0.011854000000000002</v>
      </c>
      <c r="S1517" s="225">
        <v>0</v>
      </c>
      <c r="T1517" s="226">
        <f>S1517*H1517</f>
        <v>0</v>
      </c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  <c r="AR1517" s="227" t="s">
        <v>266</v>
      </c>
      <c r="AT1517" s="227" t="s">
        <v>143</v>
      </c>
      <c r="AU1517" s="227" t="s">
        <v>148</v>
      </c>
      <c r="AY1517" s="17" t="s">
        <v>140</v>
      </c>
      <c r="BE1517" s="228">
        <f>IF(N1517="základní",J1517,0)</f>
        <v>0</v>
      </c>
      <c r="BF1517" s="228">
        <f>IF(N1517="snížená",J1517,0)</f>
        <v>0</v>
      </c>
      <c r="BG1517" s="228">
        <f>IF(N1517="zákl. přenesená",J1517,0)</f>
        <v>0</v>
      </c>
      <c r="BH1517" s="228">
        <f>IF(N1517="sníž. přenesená",J1517,0)</f>
        <v>0</v>
      </c>
      <c r="BI1517" s="228">
        <f>IF(N1517="nulová",J1517,0)</f>
        <v>0</v>
      </c>
      <c r="BJ1517" s="17" t="s">
        <v>148</v>
      </c>
      <c r="BK1517" s="228">
        <f>ROUND(I1517*H1517,2)</f>
        <v>0</v>
      </c>
      <c r="BL1517" s="17" t="s">
        <v>266</v>
      </c>
      <c r="BM1517" s="227" t="s">
        <v>1895</v>
      </c>
    </row>
    <row r="1518" s="13" customFormat="1">
      <c r="A1518" s="13"/>
      <c r="B1518" s="229"/>
      <c r="C1518" s="230"/>
      <c r="D1518" s="231" t="s">
        <v>150</v>
      </c>
      <c r="E1518" s="232" t="s">
        <v>1</v>
      </c>
      <c r="F1518" s="233" t="s">
        <v>215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150</v>
      </c>
      <c r="AU1518" s="239" t="s">
        <v>148</v>
      </c>
      <c r="AV1518" s="13" t="s">
        <v>81</v>
      </c>
      <c r="AW1518" s="13" t="s">
        <v>30</v>
      </c>
      <c r="AX1518" s="13" t="s">
        <v>73</v>
      </c>
      <c r="AY1518" s="239" t="s">
        <v>140</v>
      </c>
    </row>
    <row r="1519" s="14" customFormat="1">
      <c r="A1519" s="14"/>
      <c r="B1519" s="240"/>
      <c r="C1519" s="241"/>
      <c r="D1519" s="231" t="s">
        <v>150</v>
      </c>
      <c r="E1519" s="242" t="s">
        <v>1</v>
      </c>
      <c r="F1519" s="243" t="s">
        <v>216</v>
      </c>
      <c r="G1519" s="241"/>
      <c r="H1519" s="244">
        <v>10.028000000000001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150</v>
      </c>
      <c r="AU1519" s="250" t="s">
        <v>148</v>
      </c>
      <c r="AV1519" s="14" t="s">
        <v>148</v>
      </c>
      <c r="AW1519" s="14" t="s">
        <v>30</v>
      </c>
      <c r="AX1519" s="14" t="s">
        <v>73</v>
      </c>
      <c r="AY1519" s="250" t="s">
        <v>140</v>
      </c>
    </row>
    <row r="1520" s="13" customFormat="1">
      <c r="A1520" s="13"/>
      <c r="B1520" s="229"/>
      <c r="C1520" s="230"/>
      <c r="D1520" s="231" t="s">
        <v>150</v>
      </c>
      <c r="E1520" s="232" t="s">
        <v>1</v>
      </c>
      <c r="F1520" s="233" t="s">
        <v>223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150</v>
      </c>
      <c r="AU1520" s="239" t="s">
        <v>148</v>
      </c>
      <c r="AV1520" s="13" t="s">
        <v>81</v>
      </c>
      <c r="AW1520" s="13" t="s">
        <v>30</v>
      </c>
      <c r="AX1520" s="13" t="s">
        <v>73</v>
      </c>
      <c r="AY1520" s="239" t="s">
        <v>140</v>
      </c>
    </row>
    <row r="1521" s="14" customFormat="1">
      <c r="A1521" s="14"/>
      <c r="B1521" s="240"/>
      <c r="C1521" s="241"/>
      <c r="D1521" s="231" t="s">
        <v>150</v>
      </c>
      <c r="E1521" s="242" t="s">
        <v>1</v>
      </c>
      <c r="F1521" s="243" t="s">
        <v>224</v>
      </c>
      <c r="G1521" s="241"/>
      <c r="H1521" s="244">
        <v>26.372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150</v>
      </c>
      <c r="AU1521" s="250" t="s">
        <v>148</v>
      </c>
      <c r="AV1521" s="14" t="s">
        <v>148</v>
      </c>
      <c r="AW1521" s="14" t="s">
        <v>30</v>
      </c>
      <c r="AX1521" s="14" t="s">
        <v>73</v>
      </c>
      <c r="AY1521" s="250" t="s">
        <v>140</v>
      </c>
    </row>
    <row r="1522" s="13" customFormat="1">
      <c r="A1522" s="13"/>
      <c r="B1522" s="229"/>
      <c r="C1522" s="230"/>
      <c r="D1522" s="231" t="s">
        <v>150</v>
      </c>
      <c r="E1522" s="232" t="s">
        <v>1</v>
      </c>
      <c r="F1522" s="233" t="s">
        <v>225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150</v>
      </c>
      <c r="AU1522" s="239" t="s">
        <v>148</v>
      </c>
      <c r="AV1522" s="13" t="s">
        <v>81</v>
      </c>
      <c r="AW1522" s="13" t="s">
        <v>30</v>
      </c>
      <c r="AX1522" s="13" t="s">
        <v>73</v>
      </c>
      <c r="AY1522" s="239" t="s">
        <v>140</v>
      </c>
    </row>
    <row r="1523" s="14" customFormat="1">
      <c r="A1523" s="14"/>
      <c r="B1523" s="240"/>
      <c r="C1523" s="241"/>
      <c r="D1523" s="231" t="s">
        <v>150</v>
      </c>
      <c r="E1523" s="242" t="s">
        <v>1</v>
      </c>
      <c r="F1523" s="243" t="s">
        <v>226</v>
      </c>
      <c r="G1523" s="241"/>
      <c r="H1523" s="244">
        <v>22.870000000000001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150</v>
      </c>
      <c r="AU1523" s="250" t="s">
        <v>148</v>
      </c>
      <c r="AV1523" s="14" t="s">
        <v>148</v>
      </c>
      <c r="AW1523" s="14" t="s">
        <v>30</v>
      </c>
      <c r="AX1523" s="14" t="s">
        <v>73</v>
      </c>
      <c r="AY1523" s="250" t="s">
        <v>140</v>
      </c>
    </row>
    <row r="1524" s="15" customFormat="1">
      <c r="A1524" s="15"/>
      <c r="B1524" s="262"/>
      <c r="C1524" s="263"/>
      <c r="D1524" s="231" t="s">
        <v>150</v>
      </c>
      <c r="E1524" s="264" t="s">
        <v>1</v>
      </c>
      <c r="F1524" s="265" t="s">
        <v>188</v>
      </c>
      <c r="G1524" s="263"/>
      <c r="H1524" s="266">
        <v>59.269999999999996</v>
      </c>
      <c r="I1524" s="267"/>
      <c r="J1524" s="263"/>
      <c r="K1524" s="263"/>
      <c r="L1524" s="268"/>
      <c r="M1524" s="269"/>
      <c r="N1524" s="270"/>
      <c r="O1524" s="270"/>
      <c r="P1524" s="270"/>
      <c r="Q1524" s="270"/>
      <c r="R1524" s="270"/>
      <c r="S1524" s="270"/>
      <c r="T1524" s="271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72" t="s">
        <v>150</v>
      </c>
      <c r="AU1524" s="272" t="s">
        <v>148</v>
      </c>
      <c r="AV1524" s="15" t="s">
        <v>147</v>
      </c>
      <c r="AW1524" s="15" t="s">
        <v>30</v>
      </c>
      <c r="AX1524" s="15" t="s">
        <v>81</v>
      </c>
      <c r="AY1524" s="272" t="s">
        <v>140</v>
      </c>
    </row>
    <row r="1525" s="2" customFormat="1" ht="24.15" customHeight="1">
      <c r="A1525" s="38"/>
      <c r="B1525" s="39"/>
      <c r="C1525" s="215" t="s">
        <v>1896</v>
      </c>
      <c r="D1525" s="215" t="s">
        <v>143</v>
      </c>
      <c r="E1525" s="216" t="s">
        <v>1897</v>
      </c>
      <c r="F1525" s="217" t="s">
        <v>1898</v>
      </c>
      <c r="G1525" s="218" t="s">
        <v>146</v>
      </c>
      <c r="H1525" s="219">
        <v>59.270000000000003</v>
      </c>
      <c r="I1525" s="220"/>
      <c r="J1525" s="221">
        <f>ROUND(I1525*H1525,2)</f>
        <v>0</v>
      </c>
      <c r="K1525" s="222"/>
      <c r="L1525" s="44"/>
      <c r="M1525" s="223" t="s">
        <v>1</v>
      </c>
      <c r="N1525" s="224" t="s">
        <v>39</v>
      </c>
      <c r="O1525" s="91"/>
      <c r="P1525" s="225">
        <f>O1525*H1525</f>
        <v>0</v>
      </c>
      <c r="Q1525" s="225">
        <v>0.0044999999999999997</v>
      </c>
      <c r="R1525" s="225">
        <f>Q1525*H1525</f>
        <v>0.26671499999999998</v>
      </c>
      <c r="S1525" s="225">
        <v>0</v>
      </c>
      <c r="T1525" s="226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27" t="s">
        <v>266</v>
      </c>
      <c r="AT1525" s="227" t="s">
        <v>143</v>
      </c>
      <c r="AU1525" s="227" t="s">
        <v>148</v>
      </c>
      <c r="AY1525" s="17" t="s">
        <v>140</v>
      </c>
      <c r="BE1525" s="228">
        <f>IF(N1525="základní",J1525,0)</f>
        <v>0</v>
      </c>
      <c r="BF1525" s="228">
        <f>IF(N1525="snížená",J1525,0)</f>
        <v>0</v>
      </c>
      <c r="BG1525" s="228">
        <f>IF(N1525="zákl. přenesená",J1525,0)</f>
        <v>0</v>
      </c>
      <c r="BH1525" s="228">
        <f>IF(N1525="sníž. přenesená",J1525,0)</f>
        <v>0</v>
      </c>
      <c r="BI1525" s="228">
        <f>IF(N1525="nulová",J1525,0)</f>
        <v>0</v>
      </c>
      <c r="BJ1525" s="17" t="s">
        <v>148</v>
      </c>
      <c r="BK1525" s="228">
        <f>ROUND(I1525*H1525,2)</f>
        <v>0</v>
      </c>
      <c r="BL1525" s="17" t="s">
        <v>266</v>
      </c>
      <c r="BM1525" s="227" t="s">
        <v>1899</v>
      </c>
    </row>
    <row r="1526" s="13" customFormat="1">
      <c r="A1526" s="13"/>
      <c r="B1526" s="229"/>
      <c r="C1526" s="230"/>
      <c r="D1526" s="231" t="s">
        <v>150</v>
      </c>
      <c r="E1526" s="232" t="s">
        <v>1</v>
      </c>
      <c r="F1526" s="233" t="s">
        <v>215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150</v>
      </c>
      <c r="AU1526" s="239" t="s">
        <v>148</v>
      </c>
      <c r="AV1526" s="13" t="s">
        <v>81</v>
      </c>
      <c r="AW1526" s="13" t="s">
        <v>30</v>
      </c>
      <c r="AX1526" s="13" t="s">
        <v>73</v>
      </c>
      <c r="AY1526" s="239" t="s">
        <v>140</v>
      </c>
    </row>
    <row r="1527" s="14" customFormat="1">
      <c r="A1527" s="14"/>
      <c r="B1527" s="240"/>
      <c r="C1527" s="241"/>
      <c r="D1527" s="231" t="s">
        <v>150</v>
      </c>
      <c r="E1527" s="242" t="s">
        <v>1</v>
      </c>
      <c r="F1527" s="243" t="s">
        <v>216</v>
      </c>
      <c r="G1527" s="241"/>
      <c r="H1527" s="244">
        <v>10.028000000000001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150</v>
      </c>
      <c r="AU1527" s="250" t="s">
        <v>148</v>
      </c>
      <c r="AV1527" s="14" t="s">
        <v>148</v>
      </c>
      <c r="AW1527" s="14" t="s">
        <v>30</v>
      </c>
      <c r="AX1527" s="14" t="s">
        <v>73</v>
      </c>
      <c r="AY1527" s="250" t="s">
        <v>140</v>
      </c>
    </row>
    <row r="1528" s="13" customFormat="1">
      <c r="A1528" s="13"/>
      <c r="B1528" s="229"/>
      <c r="C1528" s="230"/>
      <c r="D1528" s="231" t="s">
        <v>150</v>
      </c>
      <c r="E1528" s="232" t="s">
        <v>1</v>
      </c>
      <c r="F1528" s="233" t="s">
        <v>223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150</v>
      </c>
      <c r="AU1528" s="239" t="s">
        <v>148</v>
      </c>
      <c r="AV1528" s="13" t="s">
        <v>81</v>
      </c>
      <c r="AW1528" s="13" t="s">
        <v>30</v>
      </c>
      <c r="AX1528" s="13" t="s">
        <v>73</v>
      </c>
      <c r="AY1528" s="239" t="s">
        <v>140</v>
      </c>
    </row>
    <row r="1529" s="14" customFormat="1">
      <c r="A1529" s="14"/>
      <c r="B1529" s="240"/>
      <c r="C1529" s="241"/>
      <c r="D1529" s="231" t="s">
        <v>150</v>
      </c>
      <c r="E1529" s="242" t="s">
        <v>1</v>
      </c>
      <c r="F1529" s="243" t="s">
        <v>224</v>
      </c>
      <c r="G1529" s="241"/>
      <c r="H1529" s="244">
        <v>26.372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150</v>
      </c>
      <c r="AU1529" s="250" t="s">
        <v>148</v>
      </c>
      <c r="AV1529" s="14" t="s">
        <v>148</v>
      </c>
      <c r="AW1529" s="14" t="s">
        <v>30</v>
      </c>
      <c r="AX1529" s="14" t="s">
        <v>73</v>
      </c>
      <c r="AY1529" s="250" t="s">
        <v>140</v>
      </c>
    </row>
    <row r="1530" s="13" customFormat="1">
      <c r="A1530" s="13"/>
      <c r="B1530" s="229"/>
      <c r="C1530" s="230"/>
      <c r="D1530" s="231" t="s">
        <v>150</v>
      </c>
      <c r="E1530" s="232" t="s">
        <v>1</v>
      </c>
      <c r="F1530" s="233" t="s">
        <v>225</v>
      </c>
      <c r="G1530" s="230"/>
      <c r="H1530" s="232" t="s">
        <v>1</v>
      </c>
      <c r="I1530" s="234"/>
      <c r="J1530" s="230"/>
      <c r="K1530" s="230"/>
      <c r="L1530" s="235"/>
      <c r="M1530" s="236"/>
      <c r="N1530" s="237"/>
      <c r="O1530" s="237"/>
      <c r="P1530" s="237"/>
      <c r="Q1530" s="237"/>
      <c r="R1530" s="237"/>
      <c r="S1530" s="237"/>
      <c r="T1530" s="23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9" t="s">
        <v>150</v>
      </c>
      <c r="AU1530" s="239" t="s">
        <v>148</v>
      </c>
      <c r="AV1530" s="13" t="s">
        <v>81</v>
      </c>
      <c r="AW1530" s="13" t="s">
        <v>30</v>
      </c>
      <c r="AX1530" s="13" t="s">
        <v>73</v>
      </c>
      <c r="AY1530" s="239" t="s">
        <v>140</v>
      </c>
    </row>
    <row r="1531" s="14" customFormat="1">
      <c r="A1531" s="14"/>
      <c r="B1531" s="240"/>
      <c r="C1531" s="241"/>
      <c r="D1531" s="231" t="s">
        <v>150</v>
      </c>
      <c r="E1531" s="242" t="s">
        <v>1</v>
      </c>
      <c r="F1531" s="243" t="s">
        <v>226</v>
      </c>
      <c r="G1531" s="241"/>
      <c r="H1531" s="244">
        <v>22.870000000000001</v>
      </c>
      <c r="I1531" s="245"/>
      <c r="J1531" s="241"/>
      <c r="K1531" s="241"/>
      <c r="L1531" s="246"/>
      <c r="M1531" s="247"/>
      <c r="N1531" s="248"/>
      <c r="O1531" s="248"/>
      <c r="P1531" s="248"/>
      <c r="Q1531" s="248"/>
      <c r="R1531" s="248"/>
      <c r="S1531" s="248"/>
      <c r="T1531" s="24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0" t="s">
        <v>150</v>
      </c>
      <c r="AU1531" s="250" t="s">
        <v>148</v>
      </c>
      <c r="AV1531" s="14" t="s">
        <v>148</v>
      </c>
      <c r="AW1531" s="14" t="s">
        <v>30</v>
      </c>
      <c r="AX1531" s="14" t="s">
        <v>73</v>
      </c>
      <c r="AY1531" s="250" t="s">
        <v>140</v>
      </c>
    </row>
    <row r="1532" s="15" customFormat="1">
      <c r="A1532" s="15"/>
      <c r="B1532" s="262"/>
      <c r="C1532" s="263"/>
      <c r="D1532" s="231" t="s">
        <v>150</v>
      </c>
      <c r="E1532" s="264" t="s">
        <v>1</v>
      </c>
      <c r="F1532" s="265" t="s">
        <v>188</v>
      </c>
      <c r="G1532" s="263"/>
      <c r="H1532" s="266">
        <v>59.269999999999996</v>
      </c>
      <c r="I1532" s="267"/>
      <c r="J1532" s="263"/>
      <c r="K1532" s="263"/>
      <c r="L1532" s="268"/>
      <c r="M1532" s="269"/>
      <c r="N1532" s="270"/>
      <c r="O1532" s="270"/>
      <c r="P1532" s="270"/>
      <c r="Q1532" s="270"/>
      <c r="R1532" s="270"/>
      <c r="S1532" s="270"/>
      <c r="T1532" s="271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15"/>
      <c r="AT1532" s="272" t="s">
        <v>150</v>
      </c>
      <c r="AU1532" s="272" t="s">
        <v>148</v>
      </c>
      <c r="AV1532" s="15" t="s">
        <v>147</v>
      </c>
      <c r="AW1532" s="15" t="s">
        <v>30</v>
      </c>
      <c r="AX1532" s="15" t="s">
        <v>81</v>
      </c>
      <c r="AY1532" s="272" t="s">
        <v>140</v>
      </c>
    </row>
    <row r="1533" s="2" customFormat="1" ht="24.15" customHeight="1">
      <c r="A1533" s="38"/>
      <c r="B1533" s="39"/>
      <c r="C1533" s="215" t="s">
        <v>1900</v>
      </c>
      <c r="D1533" s="215" t="s">
        <v>143</v>
      </c>
      <c r="E1533" s="216" t="s">
        <v>1901</v>
      </c>
      <c r="F1533" s="217" t="s">
        <v>1902</v>
      </c>
      <c r="G1533" s="218" t="s">
        <v>146</v>
      </c>
      <c r="H1533" s="219">
        <v>118.541</v>
      </c>
      <c r="I1533" s="220"/>
      <c r="J1533" s="221">
        <f>ROUND(I1533*H1533,2)</f>
        <v>0</v>
      </c>
      <c r="K1533" s="222"/>
      <c r="L1533" s="44"/>
      <c r="M1533" s="223" t="s">
        <v>1</v>
      </c>
      <c r="N1533" s="224" t="s">
        <v>39</v>
      </c>
      <c r="O1533" s="91"/>
      <c r="P1533" s="225">
        <f>O1533*H1533</f>
        <v>0</v>
      </c>
      <c r="Q1533" s="225">
        <v>0</v>
      </c>
      <c r="R1533" s="225">
        <f>Q1533*H1533</f>
        <v>0</v>
      </c>
      <c r="S1533" s="225">
        <v>0.0025000000000000001</v>
      </c>
      <c r="T1533" s="226">
        <f>S1533*H1533</f>
        <v>0.29635250000000002</v>
      </c>
      <c r="U1533" s="38"/>
      <c r="V1533" s="38"/>
      <c r="W1533" s="38"/>
      <c r="X1533" s="38"/>
      <c r="Y1533" s="38"/>
      <c r="Z1533" s="38"/>
      <c r="AA1533" s="38"/>
      <c r="AB1533" s="38"/>
      <c r="AC1533" s="38"/>
      <c r="AD1533" s="38"/>
      <c r="AE1533" s="38"/>
      <c r="AR1533" s="227" t="s">
        <v>266</v>
      </c>
      <c r="AT1533" s="227" t="s">
        <v>143</v>
      </c>
      <c r="AU1533" s="227" t="s">
        <v>148</v>
      </c>
      <c r="AY1533" s="17" t="s">
        <v>140</v>
      </c>
      <c r="BE1533" s="228">
        <f>IF(N1533="základní",J1533,0)</f>
        <v>0</v>
      </c>
      <c r="BF1533" s="228">
        <f>IF(N1533="snížená",J1533,0)</f>
        <v>0</v>
      </c>
      <c r="BG1533" s="228">
        <f>IF(N1533="zákl. přenesená",J1533,0)</f>
        <v>0</v>
      </c>
      <c r="BH1533" s="228">
        <f>IF(N1533="sníž. přenesená",J1533,0)</f>
        <v>0</v>
      </c>
      <c r="BI1533" s="228">
        <f>IF(N1533="nulová",J1533,0)</f>
        <v>0</v>
      </c>
      <c r="BJ1533" s="17" t="s">
        <v>148</v>
      </c>
      <c r="BK1533" s="228">
        <f>ROUND(I1533*H1533,2)</f>
        <v>0</v>
      </c>
      <c r="BL1533" s="17" t="s">
        <v>266</v>
      </c>
      <c r="BM1533" s="227" t="s">
        <v>1903</v>
      </c>
    </row>
    <row r="1534" s="13" customFormat="1">
      <c r="A1534" s="13"/>
      <c r="B1534" s="229"/>
      <c r="C1534" s="230"/>
      <c r="D1534" s="231" t="s">
        <v>150</v>
      </c>
      <c r="E1534" s="232" t="s">
        <v>1</v>
      </c>
      <c r="F1534" s="233" t="s">
        <v>215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150</v>
      </c>
      <c r="AU1534" s="239" t="s">
        <v>148</v>
      </c>
      <c r="AV1534" s="13" t="s">
        <v>81</v>
      </c>
      <c r="AW1534" s="13" t="s">
        <v>30</v>
      </c>
      <c r="AX1534" s="13" t="s">
        <v>73</v>
      </c>
      <c r="AY1534" s="239" t="s">
        <v>140</v>
      </c>
    </row>
    <row r="1535" s="14" customFormat="1">
      <c r="A1535" s="14"/>
      <c r="B1535" s="240"/>
      <c r="C1535" s="241"/>
      <c r="D1535" s="231" t="s">
        <v>150</v>
      </c>
      <c r="E1535" s="242" t="s">
        <v>1</v>
      </c>
      <c r="F1535" s="243" t="s">
        <v>1904</v>
      </c>
      <c r="G1535" s="241"/>
      <c r="H1535" s="244">
        <v>20.055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150</v>
      </c>
      <c r="AU1535" s="250" t="s">
        <v>148</v>
      </c>
      <c r="AV1535" s="14" t="s">
        <v>148</v>
      </c>
      <c r="AW1535" s="14" t="s">
        <v>30</v>
      </c>
      <c r="AX1535" s="14" t="s">
        <v>73</v>
      </c>
      <c r="AY1535" s="250" t="s">
        <v>140</v>
      </c>
    </row>
    <row r="1536" s="13" customFormat="1">
      <c r="A1536" s="13"/>
      <c r="B1536" s="229"/>
      <c r="C1536" s="230"/>
      <c r="D1536" s="231" t="s">
        <v>150</v>
      </c>
      <c r="E1536" s="232" t="s">
        <v>1</v>
      </c>
      <c r="F1536" s="233" t="s">
        <v>223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150</v>
      </c>
      <c r="AU1536" s="239" t="s">
        <v>148</v>
      </c>
      <c r="AV1536" s="13" t="s">
        <v>81</v>
      </c>
      <c r="AW1536" s="13" t="s">
        <v>30</v>
      </c>
      <c r="AX1536" s="13" t="s">
        <v>73</v>
      </c>
      <c r="AY1536" s="239" t="s">
        <v>140</v>
      </c>
    </row>
    <row r="1537" s="14" customFormat="1">
      <c r="A1537" s="14"/>
      <c r="B1537" s="240"/>
      <c r="C1537" s="241"/>
      <c r="D1537" s="231" t="s">
        <v>150</v>
      </c>
      <c r="E1537" s="242" t="s">
        <v>1</v>
      </c>
      <c r="F1537" s="243" t="s">
        <v>1905</v>
      </c>
      <c r="G1537" s="241"/>
      <c r="H1537" s="244">
        <v>52.744999999999997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150</v>
      </c>
      <c r="AU1537" s="250" t="s">
        <v>148</v>
      </c>
      <c r="AV1537" s="14" t="s">
        <v>148</v>
      </c>
      <c r="AW1537" s="14" t="s">
        <v>30</v>
      </c>
      <c r="AX1537" s="14" t="s">
        <v>73</v>
      </c>
      <c r="AY1537" s="250" t="s">
        <v>140</v>
      </c>
    </row>
    <row r="1538" s="13" customFormat="1">
      <c r="A1538" s="13"/>
      <c r="B1538" s="229"/>
      <c r="C1538" s="230"/>
      <c r="D1538" s="231" t="s">
        <v>150</v>
      </c>
      <c r="E1538" s="232" t="s">
        <v>1</v>
      </c>
      <c r="F1538" s="233" t="s">
        <v>225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150</v>
      </c>
      <c r="AU1538" s="239" t="s">
        <v>148</v>
      </c>
      <c r="AV1538" s="13" t="s">
        <v>81</v>
      </c>
      <c r="AW1538" s="13" t="s">
        <v>30</v>
      </c>
      <c r="AX1538" s="13" t="s">
        <v>73</v>
      </c>
      <c r="AY1538" s="239" t="s">
        <v>140</v>
      </c>
    </row>
    <row r="1539" s="14" customFormat="1">
      <c r="A1539" s="14"/>
      <c r="B1539" s="240"/>
      <c r="C1539" s="241"/>
      <c r="D1539" s="231" t="s">
        <v>150</v>
      </c>
      <c r="E1539" s="242" t="s">
        <v>1</v>
      </c>
      <c r="F1539" s="243" t="s">
        <v>1906</v>
      </c>
      <c r="G1539" s="241"/>
      <c r="H1539" s="244">
        <v>45.741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150</v>
      </c>
      <c r="AU1539" s="250" t="s">
        <v>148</v>
      </c>
      <c r="AV1539" s="14" t="s">
        <v>148</v>
      </c>
      <c r="AW1539" s="14" t="s">
        <v>30</v>
      </c>
      <c r="AX1539" s="14" t="s">
        <v>73</v>
      </c>
      <c r="AY1539" s="250" t="s">
        <v>140</v>
      </c>
    </row>
    <row r="1540" s="15" customFormat="1">
      <c r="A1540" s="15"/>
      <c r="B1540" s="262"/>
      <c r="C1540" s="263"/>
      <c r="D1540" s="231" t="s">
        <v>150</v>
      </c>
      <c r="E1540" s="264" t="s">
        <v>1</v>
      </c>
      <c r="F1540" s="265" t="s">
        <v>188</v>
      </c>
      <c r="G1540" s="263"/>
      <c r="H1540" s="266">
        <v>118.541</v>
      </c>
      <c r="I1540" s="267"/>
      <c r="J1540" s="263"/>
      <c r="K1540" s="263"/>
      <c r="L1540" s="268"/>
      <c r="M1540" s="269"/>
      <c r="N1540" s="270"/>
      <c r="O1540" s="270"/>
      <c r="P1540" s="270"/>
      <c r="Q1540" s="270"/>
      <c r="R1540" s="270"/>
      <c r="S1540" s="270"/>
      <c r="T1540" s="271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72" t="s">
        <v>150</v>
      </c>
      <c r="AU1540" s="272" t="s">
        <v>148</v>
      </c>
      <c r="AV1540" s="15" t="s">
        <v>147</v>
      </c>
      <c r="AW1540" s="15" t="s">
        <v>30</v>
      </c>
      <c r="AX1540" s="15" t="s">
        <v>81</v>
      </c>
      <c r="AY1540" s="272" t="s">
        <v>140</v>
      </c>
    </row>
    <row r="1541" s="2" customFormat="1" ht="21.75" customHeight="1">
      <c r="A1541" s="38"/>
      <c r="B1541" s="39"/>
      <c r="C1541" s="215" t="s">
        <v>1907</v>
      </c>
      <c r="D1541" s="215" t="s">
        <v>143</v>
      </c>
      <c r="E1541" s="216" t="s">
        <v>1908</v>
      </c>
      <c r="F1541" s="217" t="s">
        <v>1909</v>
      </c>
      <c r="G1541" s="218" t="s">
        <v>146</v>
      </c>
      <c r="H1541" s="219">
        <v>59.270000000000003</v>
      </c>
      <c r="I1541" s="220"/>
      <c r="J1541" s="221">
        <f>ROUND(I1541*H1541,2)</f>
        <v>0</v>
      </c>
      <c r="K1541" s="222"/>
      <c r="L1541" s="44"/>
      <c r="M1541" s="223" t="s">
        <v>1</v>
      </c>
      <c r="N1541" s="224" t="s">
        <v>39</v>
      </c>
      <c r="O1541" s="91"/>
      <c r="P1541" s="225">
        <f>O1541*H1541</f>
        <v>0</v>
      </c>
      <c r="Q1541" s="225">
        <v>0.00029999999999999997</v>
      </c>
      <c r="R1541" s="225">
        <f>Q1541*H1541</f>
        <v>0.017780999999999998</v>
      </c>
      <c r="S1541" s="225">
        <v>0</v>
      </c>
      <c r="T1541" s="226">
        <f>S1541*H1541</f>
        <v>0</v>
      </c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R1541" s="227" t="s">
        <v>266</v>
      </c>
      <c r="AT1541" s="227" t="s">
        <v>143</v>
      </c>
      <c r="AU1541" s="227" t="s">
        <v>148</v>
      </c>
      <c r="AY1541" s="17" t="s">
        <v>140</v>
      </c>
      <c r="BE1541" s="228">
        <f>IF(N1541="základní",J1541,0)</f>
        <v>0</v>
      </c>
      <c r="BF1541" s="228">
        <f>IF(N1541="snížená",J1541,0)</f>
        <v>0</v>
      </c>
      <c r="BG1541" s="228">
        <f>IF(N1541="zákl. přenesená",J1541,0)</f>
        <v>0</v>
      </c>
      <c r="BH1541" s="228">
        <f>IF(N1541="sníž. přenesená",J1541,0)</f>
        <v>0</v>
      </c>
      <c r="BI1541" s="228">
        <f>IF(N1541="nulová",J1541,0)</f>
        <v>0</v>
      </c>
      <c r="BJ1541" s="17" t="s">
        <v>148</v>
      </c>
      <c r="BK1541" s="228">
        <f>ROUND(I1541*H1541,2)</f>
        <v>0</v>
      </c>
      <c r="BL1541" s="17" t="s">
        <v>266</v>
      </c>
      <c r="BM1541" s="227" t="s">
        <v>1910</v>
      </c>
    </row>
    <row r="1542" s="13" customFormat="1">
      <c r="A1542" s="13"/>
      <c r="B1542" s="229"/>
      <c r="C1542" s="230"/>
      <c r="D1542" s="231" t="s">
        <v>150</v>
      </c>
      <c r="E1542" s="232" t="s">
        <v>1</v>
      </c>
      <c r="F1542" s="233" t="s">
        <v>215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150</v>
      </c>
      <c r="AU1542" s="239" t="s">
        <v>148</v>
      </c>
      <c r="AV1542" s="13" t="s">
        <v>81</v>
      </c>
      <c r="AW1542" s="13" t="s">
        <v>30</v>
      </c>
      <c r="AX1542" s="13" t="s">
        <v>73</v>
      </c>
      <c r="AY1542" s="239" t="s">
        <v>140</v>
      </c>
    </row>
    <row r="1543" s="14" customFormat="1">
      <c r="A1543" s="14"/>
      <c r="B1543" s="240"/>
      <c r="C1543" s="241"/>
      <c r="D1543" s="231" t="s">
        <v>150</v>
      </c>
      <c r="E1543" s="242" t="s">
        <v>1</v>
      </c>
      <c r="F1543" s="243" t="s">
        <v>216</v>
      </c>
      <c r="G1543" s="241"/>
      <c r="H1543" s="244">
        <v>10.028000000000001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0" t="s">
        <v>150</v>
      </c>
      <c r="AU1543" s="250" t="s">
        <v>148</v>
      </c>
      <c r="AV1543" s="14" t="s">
        <v>148</v>
      </c>
      <c r="AW1543" s="14" t="s">
        <v>30</v>
      </c>
      <c r="AX1543" s="14" t="s">
        <v>73</v>
      </c>
      <c r="AY1543" s="250" t="s">
        <v>140</v>
      </c>
    </row>
    <row r="1544" s="13" customFormat="1">
      <c r="A1544" s="13"/>
      <c r="B1544" s="229"/>
      <c r="C1544" s="230"/>
      <c r="D1544" s="231" t="s">
        <v>150</v>
      </c>
      <c r="E1544" s="232" t="s">
        <v>1</v>
      </c>
      <c r="F1544" s="233" t="s">
        <v>223</v>
      </c>
      <c r="G1544" s="230"/>
      <c r="H1544" s="232" t="s">
        <v>1</v>
      </c>
      <c r="I1544" s="234"/>
      <c r="J1544" s="230"/>
      <c r="K1544" s="230"/>
      <c r="L1544" s="235"/>
      <c r="M1544" s="236"/>
      <c r="N1544" s="237"/>
      <c r="O1544" s="237"/>
      <c r="P1544" s="237"/>
      <c r="Q1544" s="237"/>
      <c r="R1544" s="237"/>
      <c r="S1544" s="237"/>
      <c r="T1544" s="23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9" t="s">
        <v>150</v>
      </c>
      <c r="AU1544" s="239" t="s">
        <v>148</v>
      </c>
      <c r="AV1544" s="13" t="s">
        <v>81</v>
      </c>
      <c r="AW1544" s="13" t="s">
        <v>30</v>
      </c>
      <c r="AX1544" s="13" t="s">
        <v>73</v>
      </c>
      <c r="AY1544" s="239" t="s">
        <v>140</v>
      </c>
    </row>
    <row r="1545" s="14" customFormat="1">
      <c r="A1545" s="14"/>
      <c r="B1545" s="240"/>
      <c r="C1545" s="241"/>
      <c r="D1545" s="231" t="s">
        <v>150</v>
      </c>
      <c r="E1545" s="242" t="s">
        <v>1</v>
      </c>
      <c r="F1545" s="243" t="s">
        <v>224</v>
      </c>
      <c r="G1545" s="241"/>
      <c r="H1545" s="244">
        <v>26.372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150</v>
      </c>
      <c r="AU1545" s="250" t="s">
        <v>148</v>
      </c>
      <c r="AV1545" s="14" t="s">
        <v>148</v>
      </c>
      <c r="AW1545" s="14" t="s">
        <v>30</v>
      </c>
      <c r="AX1545" s="14" t="s">
        <v>73</v>
      </c>
      <c r="AY1545" s="250" t="s">
        <v>140</v>
      </c>
    </row>
    <row r="1546" s="13" customFormat="1">
      <c r="A1546" s="13"/>
      <c r="B1546" s="229"/>
      <c r="C1546" s="230"/>
      <c r="D1546" s="231" t="s">
        <v>150</v>
      </c>
      <c r="E1546" s="232" t="s">
        <v>1</v>
      </c>
      <c r="F1546" s="233" t="s">
        <v>225</v>
      </c>
      <c r="G1546" s="230"/>
      <c r="H1546" s="232" t="s">
        <v>1</v>
      </c>
      <c r="I1546" s="234"/>
      <c r="J1546" s="230"/>
      <c r="K1546" s="230"/>
      <c r="L1546" s="235"/>
      <c r="M1546" s="236"/>
      <c r="N1546" s="237"/>
      <c r="O1546" s="237"/>
      <c r="P1546" s="237"/>
      <c r="Q1546" s="237"/>
      <c r="R1546" s="237"/>
      <c r="S1546" s="237"/>
      <c r="T1546" s="238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9" t="s">
        <v>150</v>
      </c>
      <c r="AU1546" s="239" t="s">
        <v>148</v>
      </c>
      <c r="AV1546" s="13" t="s">
        <v>81</v>
      </c>
      <c r="AW1546" s="13" t="s">
        <v>30</v>
      </c>
      <c r="AX1546" s="13" t="s">
        <v>73</v>
      </c>
      <c r="AY1546" s="239" t="s">
        <v>140</v>
      </c>
    </row>
    <row r="1547" s="14" customFormat="1">
      <c r="A1547" s="14"/>
      <c r="B1547" s="240"/>
      <c r="C1547" s="241"/>
      <c r="D1547" s="231" t="s">
        <v>150</v>
      </c>
      <c r="E1547" s="242" t="s">
        <v>1</v>
      </c>
      <c r="F1547" s="243" t="s">
        <v>226</v>
      </c>
      <c r="G1547" s="241"/>
      <c r="H1547" s="244">
        <v>22.870000000000001</v>
      </c>
      <c r="I1547" s="245"/>
      <c r="J1547" s="241"/>
      <c r="K1547" s="241"/>
      <c r="L1547" s="246"/>
      <c r="M1547" s="247"/>
      <c r="N1547" s="248"/>
      <c r="O1547" s="248"/>
      <c r="P1547" s="248"/>
      <c r="Q1547" s="248"/>
      <c r="R1547" s="248"/>
      <c r="S1547" s="248"/>
      <c r="T1547" s="24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0" t="s">
        <v>150</v>
      </c>
      <c r="AU1547" s="250" t="s">
        <v>148</v>
      </c>
      <c r="AV1547" s="14" t="s">
        <v>148</v>
      </c>
      <c r="AW1547" s="14" t="s">
        <v>30</v>
      </c>
      <c r="AX1547" s="14" t="s">
        <v>73</v>
      </c>
      <c r="AY1547" s="250" t="s">
        <v>140</v>
      </c>
    </row>
    <row r="1548" s="15" customFormat="1">
      <c r="A1548" s="15"/>
      <c r="B1548" s="262"/>
      <c r="C1548" s="263"/>
      <c r="D1548" s="231" t="s">
        <v>150</v>
      </c>
      <c r="E1548" s="264" t="s">
        <v>1</v>
      </c>
      <c r="F1548" s="265" t="s">
        <v>188</v>
      </c>
      <c r="G1548" s="263"/>
      <c r="H1548" s="266">
        <v>59.269999999999996</v>
      </c>
      <c r="I1548" s="267"/>
      <c r="J1548" s="263"/>
      <c r="K1548" s="263"/>
      <c r="L1548" s="268"/>
      <c r="M1548" s="269"/>
      <c r="N1548" s="270"/>
      <c r="O1548" s="270"/>
      <c r="P1548" s="270"/>
      <c r="Q1548" s="270"/>
      <c r="R1548" s="270"/>
      <c r="S1548" s="270"/>
      <c r="T1548" s="271"/>
      <c r="U1548" s="15"/>
      <c r="V1548" s="15"/>
      <c r="W1548" s="15"/>
      <c r="X1548" s="15"/>
      <c r="Y1548" s="15"/>
      <c r="Z1548" s="15"/>
      <c r="AA1548" s="15"/>
      <c r="AB1548" s="15"/>
      <c r="AC1548" s="15"/>
      <c r="AD1548" s="15"/>
      <c r="AE1548" s="15"/>
      <c r="AT1548" s="272" t="s">
        <v>150</v>
      </c>
      <c r="AU1548" s="272" t="s">
        <v>148</v>
      </c>
      <c r="AV1548" s="15" t="s">
        <v>147</v>
      </c>
      <c r="AW1548" s="15" t="s">
        <v>30</v>
      </c>
      <c r="AX1548" s="15" t="s">
        <v>81</v>
      </c>
      <c r="AY1548" s="272" t="s">
        <v>140</v>
      </c>
    </row>
    <row r="1549" s="2" customFormat="1" ht="44.25" customHeight="1">
      <c r="A1549" s="38"/>
      <c r="B1549" s="39"/>
      <c r="C1549" s="251" t="s">
        <v>1911</v>
      </c>
      <c r="D1549" s="251" t="s">
        <v>159</v>
      </c>
      <c r="E1549" s="252" t="s">
        <v>1912</v>
      </c>
      <c r="F1549" s="253" t="s">
        <v>1913</v>
      </c>
      <c r="G1549" s="254" t="s">
        <v>146</v>
      </c>
      <c r="H1549" s="255">
        <v>65.197000000000003</v>
      </c>
      <c r="I1549" s="256"/>
      <c r="J1549" s="257">
        <f>ROUND(I1549*H1549,2)</f>
        <v>0</v>
      </c>
      <c r="K1549" s="258"/>
      <c r="L1549" s="259"/>
      <c r="M1549" s="260" t="s">
        <v>1</v>
      </c>
      <c r="N1549" s="261" t="s">
        <v>39</v>
      </c>
      <c r="O1549" s="91"/>
      <c r="P1549" s="225">
        <f>O1549*H1549</f>
        <v>0</v>
      </c>
      <c r="Q1549" s="225">
        <v>0.0051000000000000004</v>
      </c>
      <c r="R1549" s="225">
        <f>Q1549*H1549</f>
        <v>0.33250470000000004</v>
      </c>
      <c r="S1549" s="225">
        <v>0</v>
      </c>
      <c r="T1549" s="226">
        <f>S1549*H1549</f>
        <v>0</v>
      </c>
      <c r="U1549" s="38"/>
      <c r="V1549" s="38"/>
      <c r="W1549" s="38"/>
      <c r="X1549" s="38"/>
      <c r="Y1549" s="38"/>
      <c r="Z1549" s="38"/>
      <c r="AA1549" s="38"/>
      <c r="AB1549" s="38"/>
      <c r="AC1549" s="38"/>
      <c r="AD1549" s="38"/>
      <c r="AE1549" s="38"/>
      <c r="AR1549" s="227" t="s">
        <v>367</v>
      </c>
      <c r="AT1549" s="227" t="s">
        <v>159</v>
      </c>
      <c r="AU1549" s="227" t="s">
        <v>148</v>
      </c>
      <c r="AY1549" s="17" t="s">
        <v>140</v>
      </c>
      <c r="BE1549" s="228">
        <f>IF(N1549="základní",J1549,0)</f>
        <v>0</v>
      </c>
      <c r="BF1549" s="228">
        <f>IF(N1549="snížená",J1549,0)</f>
        <v>0</v>
      </c>
      <c r="BG1549" s="228">
        <f>IF(N1549="zákl. přenesená",J1549,0)</f>
        <v>0</v>
      </c>
      <c r="BH1549" s="228">
        <f>IF(N1549="sníž. přenesená",J1549,0)</f>
        <v>0</v>
      </c>
      <c r="BI1549" s="228">
        <f>IF(N1549="nulová",J1549,0)</f>
        <v>0</v>
      </c>
      <c r="BJ1549" s="17" t="s">
        <v>148</v>
      </c>
      <c r="BK1549" s="228">
        <f>ROUND(I1549*H1549,2)</f>
        <v>0</v>
      </c>
      <c r="BL1549" s="17" t="s">
        <v>266</v>
      </c>
      <c r="BM1549" s="227" t="s">
        <v>1914</v>
      </c>
    </row>
    <row r="1550" s="14" customFormat="1">
      <c r="A1550" s="14"/>
      <c r="B1550" s="240"/>
      <c r="C1550" s="241"/>
      <c r="D1550" s="231" t="s">
        <v>150</v>
      </c>
      <c r="E1550" s="241"/>
      <c r="F1550" s="243" t="s">
        <v>1915</v>
      </c>
      <c r="G1550" s="241"/>
      <c r="H1550" s="244">
        <v>65.197000000000003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150</v>
      </c>
      <c r="AU1550" s="250" t="s">
        <v>148</v>
      </c>
      <c r="AV1550" s="14" t="s">
        <v>148</v>
      </c>
      <c r="AW1550" s="14" t="s">
        <v>4</v>
      </c>
      <c r="AX1550" s="14" t="s">
        <v>81</v>
      </c>
      <c r="AY1550" s="250" t="s">
        <v>140</v>
      </c>
    </row>
    <row r="1551" s="2" customFormat="1" ht="16.5" customHeight="1">
      <c r="A1551" s="38"/>
      <c r="B1551" s="39"/>
      <c r="C1551" s="215" t="s">
        <v>1916</v>
      </c>
      <c r="D1551" s="215" t="s">
        <v>143</v>
      </c>
      <c r="E1551" s="216" t="s">
        <v>1917</v>
      </c>
      <c r="F1551" s="217" t="s">
        <v>1918</v>
      </c>
      <c r="G1551" s="218" t="s">
        <v>197</v>
      </c>
      <c r="H1551" s="219">
        <v>55.253999999999998</v>
      </c>
      <c r="I1551" s="220"/>
      <c r="J1551" s="221">
        <f>ROUND(I1551*H1551,2)</f>
        <v>0</v>
      </c>
      <c r="K1551" s="222"/>
      <c r="L1551" s="44"/>
      <c r="M1551" s="223" t="s">
        <v>1</v>
      </c>
      <c r="N1551" s="224" t="s">
        <v>39</v>
      </c>
      <c r="O1551" s="91"/>
      <c r="P1551" s="225">
        <f>O1551*H1551</f>
        <v>0</v>
      </c>
      <c r="Q1551" s="225">
        <v>3.0000000000000001E-05</v>
      </c>
      <c r="R1551" s="225">
        <f>Q1551*H1551</f>
        <v>0.0016576200000000001</v>
      </c>
      <c r="S1551" s="225">
        <v>0</v>
      </c>
      <c r="T1551" s="226">
        <f>S1551*H1551</f>
        <v>0</v>
      </c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R1551" s="227" t="s">
        <v>266</v>
      </c>
      <c r="AT1551" s="227" t="s">
        <v>143</v>
      </c>
      <c r="AU1551" s="227" t="s">
        <v>148</v>
      </c>
      <c r="AY1551" s="17" t="s">
        <v>140</v>
      </c>
      <c r="BE1551" s="228">
        <f>IF(N1551="základní",J1551,0)</f>
        <v>0</v>
      </c>
      <c r="BF1551" s="228">
        <f>IF(N1551="snížená",J1551,0)</f>
        <v>0</v>
      </c>
      <c r="BG1551" s="228">
        <f>IF(N1551="zákl. přenesená",J1551,0)</f>
        <v>0</v>
      </c>
      <c r="BH1551" s="228">
        <f>IF(N1551="sníž. přenesená",J1551,0)</f>
        <v>0</v>
      </c>
      <c r="BI1551" s="228">
        <f>IF(N1551="nulová",J1551,0)</f>
        <v>0</v>
      </c>
      <c r="BJ1551" s="17" t="s">
        <v>148</v>
      </c>
      <c r="BK1551" s="228">
        <f>ROUND(I1551*H1551,2)</f>
        <v>0</v>
      </c>
      <c r="BL1551" s="17" t="s">
        <v>266</v>
      </c>
      <c r="BM1551" s="227" t="s">
        <v>1919</v>
      </c>
    </row>
    <row r="1552" s="13" customFormat="1">
      <c r="A1552" s="13"/>
      <c r="B1552" s="229"/>
      <c r="C1552" s="230"/>
      <c r="D1552" s="231" t="s">
        <v>150</v>
      </c>
      <c r="E1552" s="232" t="s">
        <v>1</v>
      </c>
      <c r="F1552" s="233" t="s">
        <v>1853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150</v>
      </c>
      <c r="AU1552" s="239" t="s">
        <v>148</v>
      </c>
      <c r="AV1552" s="13" t="s">
        <v>81</v>
      </c>
      <c r="AW1552" s="13" t="s">
        <v>30</v>
      </c>
      <c r="AX1552" s="13" t="s">
        <v>73</v>
      </c>
      <c r="AY1552" s="239" t="s">
        <v>140</v>
      </c>
    </row>
    <row r="1553" s="13" customFormat="1">
      <c r="A1553" s="13"/>
      <c r="B1553" s="229"/>
      <c r="C1553" s="230"/>
      <c r="D1553" s="231" t="s">
        <v>150</v>
      </c>
      <c r="E1553" s="232" t="s">
        <v>1</v>
      </c>
      <c r="F1553" s="233" t="s">
        <v>215</v>
      </c>
      <c r="G1553" s="230"/>
      <c r="H1553" s="232" t="s">
        <v>1</v>
      </c>
      <c r="I1553" s="234"/>
      <c r="J1553" s="230"/>
      <c r="K1553" s="230"/>
      <c r="L1553" s="235"/>
      <c r="M1553" s="236"/>
      <c r="N1553" s="237"/>
      <c r="O1553" s="237"/>
      <c r="P1553" s="237"/>
      <c r="Q1553" s="237"/>
      <c r="R1553" s="237"/>
      <c r="S1553" s="237"/>
      <c r="T1553" s="23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9" t="s">
        <v>150</v>
      </c>
      <c r="AU1553" s="239" t="s">
        <v>148</v>
      </c>
      <c r="AV1553" s="13" t="s">
        <v>81</v>
      </c>
      <c r="AW1553" s="13" t="s">
        <v>30</v>
      </c>
      <c r="AX1553" s="13" t="s">
        <v>73</v>
      </c>
      <c r="AY1553" s="239" t="s">
        <v>140</v>
      </c>
    </row>
    <row r="1554" s="14" customFormat="1">
      <c r="A1554" s="14"/>
      <c r="B1554" s="240"/>
      <c r="C1554" s="241"/>
      <c r="D1554" s="231" t="s">
        <v>150</v>
      </c>
      <c r="E1554" s="242" t="s">
        <v>1</v>
      </c>
      <c r="F1554" s="243" t="s">
        <v>1920</v>
      </c>
      <c r="G1554" s="241"/>
      <c r="H1554" s="244">
        <v>13.263999999999999</v>
      </c>
      <c r="I1554" s="245"/>
      <c r="J1554" s="241"/>
      <c r="K1554" s="241"/>
      <c r="L1554" s="246"/>
      <c r="M1554" s="247"/>
      <c r="N1554" s="248"/>
      <c r="O1554" s="248"/>
      <c r="P1554" s="248"/>
      <c r="Q1554" s="248"/>
      <c r="R1554" s="248"/>
      <c r="S1554" s="248"/>
      <c r="T1554" s="24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0" t="s">
        <v>150</v>
      </c>
      <c r="AU1554" s="250" t="s">
        <v>148</v>
      </c>
      <c r="AV1554" s="14" t="s">
        <v>148</v>
      </c>
      <c r="AW1554" s="14" t="s">
        <v>30</v>
      </c>
      <c r="AX1554" s="14" t="s">
        <v>73</v>
      </c>
      <c r="AY1554" s="250" t="s">
        <v>140</v>
      </c>
    </row>
    <row r="1555" s="13" customFormat="1">
      <c r="A1555" s="13"/>
      <c r="B1555" s="229"/>
      <c r="C1555" s="230"/>
      <c r="D1555" s="231" t="s">
        <v>150</v>
      </c>
      <c r="E1555" s="232" t="s">
        <v>1</v>
      </c>
      <c r="F1555" s="233" t="s">
        <v>223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150</v>
      </c>
      <c r="AU1555" s="239" t="s">
        <v>148</v>
      </c>
      <c r="AV1555" s="13" t="s">
        <v>81</v>
      </c>
      <c r="AW1555" s="13" t="s">
        <v>30</v>
      </c>
      <c r="AX1555" s="13" t="s">
        <v>73</v>
      </c>
      <c r="AY1555" s="239" t="s">
        <v>140</v>
      </c>
    </row>
    <row r="1556" s="14" customFormat="1">
      <c r="A1556" s="14"/>
      <c r="B1556" s="240"/>
      <c r="C1556" s="241"/>
      <c r="D1556" s="231" t="s">
        <v>150</v>
      </c>
      <c r="E1556" s="242" t="s">
        <v>1</v>
      </c>
      <c r="F1556" s="243" t="s">
        <v>1921</v>
      </c>
      <c r="G1556" s="241"/>
      <c r="H1556" s="244">
        <v>22.074000000000002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150</v>
      </c>
      <c r="AU1556" s="250" t="s">
        <v>148</v>
      </c>
      <c r="AV1556" s="14" t="s">
        <v>148</v>
      </c>
      <c r="AW1556" s="14" t="s">
        <v>30</v>
      </c>
      <c r="AX1556" s="14" t="s">
        <v>73</v>
      </c>
      <c r="AY1556" s="250" t="s">
        <v>140</v>
      </c>
    </row>
    <row r="1557" s="13" customFormat="1">
      <c r="A1557" s="13"/>
      <c r="B1557" s="229"/>
      <c r="C1557" s="230"/>
      <c r="D1557" s="231" t="s">
        <v>150</v>
      </c>
      <c r="E1557" s="232" t="s">
        <v>1</v>
      </c>
      <c r="F1557" s="233" t="s">
        <v>225</v>
      </c>
      <c r="G1557" s="230"/>
      <c r="H1557" s="232" t="s">
        <v>1</v>
      </c>
      <c r="I1557" s="234"/>
      <c r="J1557" s="230"/>
      <c r="K1557" s="230"/>
      <c r="L1557" s="235"/>
      <c r="M1557" s="236"/>
      <c r="N1557" s="237"/>
      <c r="O1557" s="237"/>
      <c r="P1557" s="237"/>
      <c r="Q1557" s="237"/>
      <c r="R1557" s="237"/>
      <c r="S1557" s="237"/>
      <c r="T1557" s="23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9" t="s">
        <v>150</v>
      </c>
      <c r="AU1557" s="239" t="s">
        <v>148</v>
      </c>
      <c r="AV1557" s="13" t="s">
        <v>81</v>
      </c>
      <c r="AW1557" s="13" t="s">
        <v>30</v>
      </c>
      <c r="AX1557" s="13" t="s">
        <v>73</v>
      </c>
      <c r="AY1557" s="239" t="s">
        <v>140</v>
      </c>
    </row>
    <row r="1558" s="14" customFormat="1">
      <c r="A1558" s="14"/>
      <c r="B1558" s="240"/>
      <c r="C1558" s="241"/>
      <c r="D1558" s="231" t="s">
        <v>150</v>
      </c>
      <c r="E1558" s="242" t="s">
        <v>1</v>
      </c>
      <c r="F1558" s="243" t="s">
        <v>1922</v>
      </c>
      <c r="G1558" s="241"/>
      <c r="H1558" s="244">
        <v>19.916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150</v>
      </c>
      <c r="AU1558" s="250" t="s">
        <v>148</v>
      </c>
      <c r="AV1558" s="14" t="s">
        <v>148</v>
      </c>
      <c r="AW1558" s="14" t="s">
        <v>30</v>
      </c>
      <c r="AX1558" s="14" t="s">
        <v>73</v>
      </c>
      <c r="AY1558" s="250" t="s">
        <v>140</v>
      </c>
    </row>
    <row r="1559" s="15" customFormat="1">
      <c r="A1559" s="15"/>
      <c r="B1559" s="262"/>
      <c r="C1559" s="263"/>
      <c r="D1559" s="231" t="s">
        <v>150</v>
      </c>
      <c r="E1559" s="264" t="s">
        <v>1</v>
      </c>
      <c r="F1559" s="265" t="s">
        <v>188</v>
      </c>
      <c r="G1559" s="263"/>
      <c r="H1559" s="266">
        <v>55.254000000000005</v>
      </c>
      <c r="I1559" s="267"/>
      <c r="J1559" s="263"/>
      <c r="K1559" s="263"/>
      <c r="L1559" s="268"/>
      <c r="M1559" s="269"/>
      <c r="N1559" s="270"/>
      <c r="O1559" s="270"/>
      <c r="P1559" s="270"/>
      <c r="Q1559" s="270"/>
      <c r="R1559" s="270"/>
      <c r="S1559" s="270"/>
      <c r="T1559" s="271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72" t="s">
        <v>150</v>
      </c>
      <c r="AU1559" s="272" t="s">
        <v>148</v>
      </c>
      <c r="AV1559" s="15" t="s">
        <v>147</v>
      </c>
      <c r="AW1559" s="15" t="s">
        <v>30</v>
      </c>
      <c r="AX1559" s="15" t="s">
        <v>81</v>
      </c>
      <c r="AY1559" s="272" t="s">
        <v>140</v>
      </c>
    </row>
    <row r="1560" s="2" customFormat="1" ht="24.15" customHeight="1">
      <c r="A1560" s="38"/>
      <c r="B1560" s="39"/>
      <c r="C1560" s="215" t="s">
        <v>1923</v>
      </c>
      <c r="D1560" s="215" t="s">
        <v>143</v>
      </c>
      <c r="E1560" s="216" t="s">
        <v>1924</v>
      </c>
      <c r="F1560" s="217" t="s">
        <v>1925</v>
      </c>
      <c r="G1560" s="218" t="s">
        <v>155</v>
      </c>
      <c r="H1560" s="219">
        <v>0.63100000000000001</v>
      </c>
      <c r="I1560" s="220"/>
      <c r="J1560" s="221">
        <f>ROUND(I1560*H1560,2)</f>
        <v>0</v>
      </c>
      <c r="K1560" s="222"/>
      <c r="L1560" s="44"/>
      <c r="M1560" s="223" t="s">
        <v>1</v>
      </c>
      <c r="N1560" s="224" t="s">
        <v>39</v>
      </c>
      <c r="O1560" s="91"/>
      <c r="P1560" s="225">
        <f>O1560*H1560</f>
        <v>0</v>
      </c>
      <c r="Q1560" s="225">
        <v>0</v>
      </c>
      <c r="R1560" s="225">
        <f>Q1560*H1560</f>
        <v>0</v>
      </c>
      <c r="S1560" s="225">
        <v>0</v>
      </c>
      <c r="T1560" s="226">
        <f>S1560*H1560</f>
        <v>0</v>
      </c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  <c r="AE1560" s="38"/>
      <c r="AR1560" s="227" t="s">
        <v>266</v>
      </c>
      <c r="AT1560" s="227" t="s">
        <v>143</v>
      </c>
      <c r="AU1560" s="227" t="s">
        <v>148</v>
      </c>
      <c r="AY1560" s="17" t="s">
        <v>140</v>
      </c>
      <c r="BE1560" s="228">
        <f>IF(N1560="základní",J1560,0)</f>
        <v>0</v>
      </c>
      <c r="BF1560" s="228">
        <f>IF(N1560="snížená",J1560,0)</f>
        <v>0</v>
      </c>
      <c r="BG1560" s="228">
        <f>IF(N1560="zákl. přenesená",J1560,0)</f>
        <v>0</v>
      </c>
      <c r="BH1560" s="228">
        <f>IF(N1560="sníž. přenesená",J1560,0)</f>
        <v>0</v>
      </c>
      <c r="BI1560" s="228">
        <f>IF(N1560="nulová",J1560,0)</f>
        <v>0</v>
      </c>
      <c r="BJ1560" s="17" t="s">
        <v>148</v>
      </c>
      <c r="BK1560" s="228">
        <f>ROUND(I1560*H1560,2)</f>
        <v>0</v>
      </c>
      <c r="BL1560" s="17" t="s">
        <v>266</v>
      </c>
      <c r="BM1560" s="227" t="s">
        <v>1926</v>
      </c>
    </row>
    <row r="1561" s="2" customFormat="1" ht="24.15" customHeight="1">
      <c r="A1561" s="38"/>
      <c r="B1561" s="39"/>
      <c r="C1561" s="215" t="s">
        <v>1927</v>
      </c>
      <c r="D1561" s="215" t="s">
        <v>143</v>
      </c>
      <c r="E1561" s="216" t="s">
        <v>1928</v>
      </c>
      <c r="F1561" s="217" t="s">
        <v>1929</v>
      </c>
      <c r="G1561" s="218" t="s">
        <v>155</v>
      </c>
      <c r="H1561" s="219">
        <v>0.63100000000000001</v>
      </c>
      <c r="I1561" s="220"/>
      <c r="J1561" s="221">
        <f>ROUND(I1561*H1561,2)</f>
        <v>0</v>
      </c>
      <c r="K1561" s="222"/>
      <c r="L1561" s="44"/>
      <c r="M1561" s="223" t="s">
        <v>1</v>
      </c>
      <c r="N1561" s="224" t="s">
        <v>39</v>
      </c>
      <c r="O1561" s="91"/>
      <c r="P1561" s="225">
        <f>O1561*H1561</f>
        <v>0</v>
      </c>
      <c r="Q1561" s="225">
        <v>0</v>
      </c>
      <c r="R1561" s="225">
        <f>Q1561*H1561</f>
        <v>0</v>
      </c>
      <c r="S1561" s="225">
        <v>0</v>
      </c>
      <c r="T1561" s="226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27" t="s">
        <v>266</v>
      </c>
      <c r="AT1561" s="227" t="s">
        <v>143</v>
      </c>
      <c r="AU1561" s="227" t="s">
        <v>148</v>
      </c>
      <c r="AY1561" s="17" t="s">
        <v>140</v>
      </c>
      <c r="BE1561" s="228">
        <f>IF(N1561="základní",J1561,0)</f>
        <v>0</v>
      </c>
      <c r="BF1561" s="228">
        <f>IF(N1561="snížená",J1561,0)</f>
        <v>0</v>
      </c>
      <c r="BG1561" s="228">
        <f>IF(N1561="zákl. přenesená",J1561,0)</f>
        <v>0</v>
      </c>
      <c r="BH1561" s="228">
        <f>IF(N1561="sníž. přenesená",J1561,0)</f>
        <v>0</v>
      </c>
      <c r="BI1561" s="228">
        <f>IF(N1561="nulová",J1561,0)</f>
        <v>0</v>
      </c>
      <c r="BJ1561" s="17" t="s">
        <v>148</v>
      </c>
      <c r="BK1561" s="228">
        <f>ROUND(I1561*H1561,2)</f>
        <v>0</v>
      </c>
      <c r="BL1561" s="17" t="s">
        <v>266</v>
      </c>
      <c r="BM1561" s="227" t="s">
        <v>1930</v>
      </c>
    </row>
    <row r="1562" s="2" customFormat="1" ht="24.15" customHeight="1">
      <c r="A1562" s="38"/>
      <c r="B1562" s="39"/>
      <c r="C1562" s="215" t="s">
        <v>1931</v>
      </c>
      <c r="D1562" s="215" t="s">
        <v>143</v>
      </c>
      <c r="E1562" s="216" t="s">
        <v>1932</v>
      </c>
      <c r="F1562" s="217" t="s">
        <v>1933</v>
      </c>
      <c r="G1562" s="218" t="s">
        <v>155</v>
      </c>
      <c r="H1562" s="219">
        <v>0.63100000000000001</v>
      </c>
      <c r="I1562" s="220"/>
      <c r="J1562" s="221">
        <f>ROUND(I1562*H1562,2)</f>
        <v>0</v>
      </c>
      <c r="K1562" s="222"/>
      <c r="L1562" s="44"/>
      <c r="M1562" s="223" t="s">
        <v>1</v>
      </c>
      <c r="N1562" s="224" t="s">
        <v>39</v>
      </c>
      <c r="O1562" s="91"/>
      <c r="P1562" s="225">
        <f>O1562*H1562</f>
        <v>0</v>
      </c>
      <c r="Q1562" s="225">
        <v>0</v>
      </c>
      <c r="R1562" s="225">
        <f>Q1562*H1562</f>
        <v>0</v>
      </c>
      <c r="S1562" s="225">
        <v>0</v>
      </c>
      <c r="T1562" s="226">
        <f>S1562*H1562</f>
        <v>0</v>
      </c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R1562" s="227" t="s">
        <v>266</v>
      </c>
      <c r="AT1562" s="227" t="s">
        <v>143</v>
      </c>
      <c r="AU1562" s="227" t="s">
        <v>148</v>
      </c>
      <c r="AY1562" s="17" t="s">
        <v>140</v>
      </c>
      <c r="BE1562" s="228">
        <f>IF(N1562="základní",J1562,0)</f>
        <v>0</v>
      </c>
      <c r="BF1562" s="228">
        <f>IF(N1562="snížená",J1562,0)</f>
        <v>0</v>
      </c>
      <c r="BG1562" s="228">
        <f>IF(N1562="zákl. přenesená",J1562,0)</f>
        <v>0</v>
      </c>
      <c r="BH1562" s="228">
        <f>IF(N1562="sníž. přenesená",J1562,0)</f>
        <v>0</v>
      </c>
      <c r="BI1562" s="228">
        <f>IF(N1562="nulová",J1562,0)</f>
        <v>0</v>
      </c>
      <c r="BJ1562" s="17" t="s">
        <v>148</v>
      </c>
      <c r="BK1562" s="228">
        <f>ROUND(I1562*H1562,2)</f>
        <v>0</v>
      </c>
      <c r="BL1562" s="17" t="s">
        <v>266</v>
      </c>
      <c r="BM1562" s="227" t="s">
        <v>1934</v>
      </c>
    </row>
    <row r="1563" s="12" customFormat="1" ht="22.8" customHeight="1">
      <c r="A1563" s="12"/>
      <c r="B1563" s="199"/>
      <c r="C1563" s="200"/>
      <c r="D1563" s="201" t="s">
        <v>72</v>
      </c>
      <c r="E1563" s="213" t="s">
        <v>1935</v>
      </c>
      <c r="F1563" s="213" t="s">
        <v>1936</v>
      </c>
      <c r="G1563" s="200"/>
      <c r="H1563" s="200"/>
      <c r="I1563" s="203"/>
      <c r="J1563" s="214">
        <f>BK1563</f>
        <v>0</v>
      </c>
      <c r="K1563" s="200"/>
      <c r="L1563" s="205"/>
      <c r="M1563" s="206"/>
      <c r="N1563" s="207"/>
      <c r="O1563" s="207"/>
      <c r="P1563" s="208">
        <f>SUM(P1564:P1653)</f>
        <v>0</v>
      </c>
      <c r="Q1563" s="207"/>
      <c r="R1563" s="208">
        <f>SUM(R1564:R1653)</f>
        <v>1.09838039</v>
      </c>
      <c r="S1563" s="207"/>
      <c r="T1563" s="209">
        <f>SUM(T1564:T1653)</f>
        <v>0.0014400000000000001</v>
      </c>
      <c r="U1563" s="12"/>
      <c r="V1563" s="12"/>
      <c r="W1563" s="12"/>
      <c r="X1563" s="12"/>
      <c r="Y1563" s="12"/>
      <c r="Z1563" s="12"/>
      <c r="AA1563" s="12"/>
      <c r="AB1563" s="12"/>
      <c r="AC1563" s="12"/>
      <c r="AD1563" s="12"/>
      <c r="AE1563" s="12"/>
      <c r="AR1563" s="210" t="s">
        <v>148</v>
      </c>
      <c r="AT1563" s="211" t="s">
        <v>72</v>
      </c>
      <c r="AU1563" s="211" t="s">
        <v>81</v>
      </c>
      <c r="AY1563" s="210" t="s">
        <v>140</v>
      </c>
      <c r="BK1563" s="212">
        <f>SUM(BK1564:BK1653)</f>
        <v>0</v>
      </c>
    </row>
    <row r="1564" s="2" customFormat="1" ht="16.5" customHeight="1">
      <c r="A1564" s="38"/>
      <c r="B1564" s="39"/>
      <c r="C1564" s="215" t="s">
        <v>1937</v>
      </c>
      <c r="D1564" s="215" t="s">
        <v>143</v>
      </c>
      <c r="E1564" s="216" t="s">
        <v>1938</v>
      </c>
      <c r="F1564" s="217" t="s">
        <v>1939</v>
      </c>
      <c r="G1564" s="218" t="s">
        <v>146</v>
      </c>
      <c r="H1564" s="219">
        <v>26.873000000000001</v>
      </c>
      <c r="I1564" s="220"/>
      <c r="J1564" s="221">
        <f>ROUND(I1564*H1564,2)</f>
        <v>0</v>
      </c>
      <c r="K1564" s="222"/>
      <c r="L1564" s="44"/>
      <c r="M1564" s="223" t="s">
        <v>1</v>
      </c>
      <c r="N1564" s="224" t="s">
        <v>39</v>
      </c>
      <c r="O1564" s="91"/>
      <c r="P1564" s="225">
        <f>O1564*H1564</f>
        <v>0</v>
      </c>
      <c r="Q1564" s="225">
        <v>0</v>
      </c>
      <c r="R1564" s="225">
        <f>Q1564*H1564</f>
        <v>0</v>
      </c>
      <c r="S1564" s="225">
        <v>0</v>
      </c>
      <c r="T1564" s="226">
        <f>S1564*H1564</f>
        <v>0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227" t="s">
        <v>266</v>
      </c>
      <c r="AT1564" s="227" t="s">
        <v>143</v>
      </c>
      <c r="AU1564" s="227" t="s">
        <v>148</v>
      </c>
      <c r="AY1564" s="17" t="s">
        <v>140</v>
      </c>
      <c r="BE1564" s="228">
        <f>IF(N1564="základní",J1564,0)</f>
        <v>0</v>
      </c>
      <c r="BF1564" s="228">
        <f>IF(N1564="snížená",J1564,0)</f>
        <v>0</v>
      </c>
      <c r="BG1564" s="228">
        <f>IF(N1564="zákl. přenesená",J1564,0)</f>
        <v>0</v>
      </c>
      <c r="BH1564" s="228">
        <f>IF(N1564="sníž. přenesená",J1564,0)</f>
        <v>0</v>
      </c>
      <c r="BI1564" s="228">
        <f>IF(N1564="nulová",J1564,0)</f>
        <v>0</v>
      </c>
      <c r="BJ1564" s="17" t="s">
        <v>148</v>
      </c>
      <c r="BK1564" s="228">
        <f>ROUND(I1564*H1564,2)</f>
        <v>0</v>
      </c>
      <c r="BL1564" s="17" t="s">
        <v>266</v>
      </c>
      <c r="BM1564" s="227" t="s">
        <v>1940</v>
      </c>
    </row>
    <row r="1565" s="13" customFormat="1">
      <c r="A1565" s="13"/>
      <c r="B1565" s="229"/>
      <c r="C1565" s="230"/>
      <c r="D1565" s="231" t="s">
        <v>150</v>
      </c>
      <c r="E1565" s="232" t="s">
        <v>1</v>
      </c>
      <c r="F1565" s="233" t="s">
        <v>240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150</v>
      </c>
      <c r="AU1565" s="239" t="s">
        <v>148</v>
      </c>
      <c r="AV1565" s="13" t="s">
        <v>81</v>
      </c>
      <c r="AW1565" s="13" t="s">
        <v>30</v>
      </c>
      <c r="AX1565" s="13" t="s">
        <v>73</v>
      </c>
      <c r="AY1565" s="239" t="s">
        <v>140</v>
      </c>
    </row>
    <row r="1566" s="14" customFormat="1">
      <c r="A1566" s="14"/>
      <c r="B1566" s="240"/>
      <c r="C1566" s="241"/>
      <c r="D1566" s="231" t="s">
        <v>150</v>
      </c>
      <c r="E1566" s="242" t="s">
        <v>1</v>
      </c>
      <c r="F1566" s="243" t="s">
        <v>241</v>
      </c>
      <c r="G1566" s="241"/>
      <c r="H1566" s="244">
        <v>21.417000000000002</v>
      </c>
      <c r="I1566" s="245"/>
      <c r="J1566" s="241"/>
      <c r="K1566" s="241"/>
      <c r="L1566" s="246"/>
      <c r="M1566" s="247"/>
      <c r="N1566" s="248"/>
      <c r="O1566" s="248"/>
      <c r="P1566" s="248"/>
      <c r="Q1566" s="248"/>
      <c r="R1566" s="248"/>
      <c r="S1566" s="248"/>
      <c r="T1566" s="24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0" t="s">
        <v>150</v>
      </c>
      <c r="AU1566" s="250" t="s">
        <v>148</v>
      </c>
      <c r="AV1566" s="14" t="s">
        <v>148</v>
      </c>
      <c r="AW1566" s="14" t="s">
        <v>30</v>
      </c>
      <c r="AX1566" s="14" t="s">
        <v>73</v>
      </c>
      <c r="AY1566" s="250" t="s">
        <v>140</v>
      </c>
    </row>
    <row r="1567" s="13" customFormat="1">
      <c r="A1567" s="13"/>
      <c r="B1567" s="229"/>
      <c r="C1567" s="230"/>
      <c r="D1567" s="231" t="s">
        <v>150</v>
      </c>
      <c r="E1567" s="232" t="s">
        <v>1</v>
      </c>
      <c r="F1567" s="233" t="s">
        <v>242</v>
      </c>
      <c r="G1567" s="230"/>
      <c r="H1567" s="232" t="s">
        <v>1</v>
      </c>
      <c r="I1567" s="234"/>
      <c r="J1567" s="230"/>
      <c r="K1567" s="230"/>
      <c r="L1567" s="235"/>
      <c r="M1567" s="236"/>
      <c r="N1567" s="237"/>
      <c r="O1567" s="237"/>
      <c r="P1567" s="237"/>
      <c r="Q1567" s="237"/>
      <c r="R1567" s="237"/>
      <c r="S1567" s="237"/>
      <c r="T1567" s="23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9" t="s">
        <v>150</v>
      </c>
      <c r="AU1567" s="239" t="s">
        <v>148</v>
      </c>
      <c r="AV1567" s="13" t="s">
        <v>81</v>
      </c>
      <c r="AW1567" s="13" t="s">
        <v>30</v>
      </c>
      <c r="AX1567" s="13" t="s">
        <v>73</v>
      </c>
      <c r="AY1567" s="239" t="s">
        <v>140</v>
      </c>
    </row>
    <row r="1568" s="14" customFormat="1">
      <c r="A1568" s="14"/>
      <c r="B1568" s="240"/>
      <c r="C1568" s="241"/>
      <c r="D1568" s="231" t="s">
        <v>150</v>
      </c>
      <c r="E1568" s="242" t="s">
        <v>1</v>
      </c>
      <c r="F1568" s="243" t="s">
        <v>243</v>
      </c>
      <c r="G1568" s="241"/>
      <c r="H1568" s="244">
        <v>5.4560000000000004</v>
      </c>
      <c r="I1568" s="245"/>
      <c r="J1568" s="241"/>
      <c r="K1568" s="241"/>
      <c r="L1568" s="246"/>
      <c r="M1568" s="247"/>
      <c r="N1568" s="248"/>
      <c r="O1568" s="248"/>
      <c r="P1568" s="248"/>
      <c r="Q1568" s="248"/>
      <c r="R1568" s="248"/>
      <c r="S1568" s="248"/>
      <c r="T1568" s="24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0" t="s">
        <v>150</v>
      </c>
      <c r="AU1568" s="250" t="s">
        <v>148</v>
      </c>
      <c r="AV1568" s="14" t="s">
        <v>148</v>
      </c>
      <c r="AW1568" s="14" t="s">
        <v>30</v>
      </c>
      <c r="AX1568" s="14" t="s">
        <v>73</v>
      </c>
      <c r="AY1568" s="250" t="s">
        <v>140</v>
      </c>
    </row>
    <row r="1569" s="15" customFormat="1">
      <c r="A1569" s="15"/>
      <c r="B1569" s="262"/>
      <c r="C1569" s="263"/>
      <c r="D1569" s="231" t="s">
        <v>150</v>
      </c>
      <c r="E1569" s="264" t="s">
        <v>1</v>
      </c>
      <c r="F1569" s="265" t="s">
        <v>188</v>
      </c>
      <c r="G1569" s="263"/>
      <c r="H1569" s="266">
        <v>26.873000000000001</v>
      </c>
      <c r="I1569" s="267"/>
      <c r="J1569" s="263"/>
      <c r="K1569" s="263"/>
      <c r="L1569" s="268"/>
      <c r="M1569" s="269"/>
      <c r="N1569" s="270"/>
      <c r="O1569" s="270"/>
      <c r="P1569" s="270"/>
      <c r="Q1569" s="270"/>
      <c r="R1569" s="270"/>
      <c r="S1569" s="270"/>
      <c r="T1569" s="271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72" t="s">
        <v>150</v>
      </c>
      <c r="AU1569" s="272" t="s">
        <v>148</v>
      </c>
      <c r="AV1569" s="15" t="s">
        <v>147</v>
      </c>
      <c r="AW1569" s="15" t="s">
        <v>30</v>
      </c>
      <c r="AX1569" s="15" t="s">
        <v>81</v>
      </c>
      <c r="AY1569" s="272" t="s">
        <v>140</v>
      </c>
    </row>
    <row r="1570" s="2" customFormat="1" ht="16.5" customHeight="1">
      <c r="A1570" s="38"/>
      <c r="B1570" s="39"/>
      <c r="C1570" s="215" t="s">
        <v>1941</v>
      </c>
      <c r="D1570" s="215" t="s">
        <v>143</v>
      </c>
      <c r="E1570" s="216" t="s">
        <v>1942</v>
      </c>
      <c r="F1570" s="217" t="s">
        <v>1943</v>
      </c>
      <c r="G1570" s="218" t="s">
        <v>146</v>
      </c>
      <c r="H1570" s="219">
        <v>26.873000000000001</v>
      </c>
      <c r="I1570" s="220"/>
      <c r="J1570" s="221">
        <f>ROUND(I1570*H1570,2)</f>
        <v>0</v>
      </c>
      <c r="K1570" s="222"/>
      <c r="L1570" s="44"/>
      <c r="M1570" s="223" t="s">
        <v>1</v>
      </c>
      <c r="N1570" s="224" t="s">
        <v>39</v>
      </c>
      <c r="O1570" s="91"/>
      <c r="P1570" s="225">
        <f>O1570*H1570</f>
        <v>0</v>
      </c>
      <c r="Q1570" s="225">
        <v>0.00029999999999999997</v>
      </c>
      <c r="R1570" s="225">
        <f>Q1570*H1570</f>
        <v>0.0080619000000000003</v>
      </c>
      <c r="S1570" s="225">
        <v>0</v>
      </c>
      <c r="T1570" s="226">
        <f>S1570*H1570</f>
        <v>0</v>
      </c>
      <c r="U1570" s="38"/>
      <c r="V1570" s="38"/>
      <c r="W1570" s="38"/>
      <c r="X1570" s="38"/>
      <c r="Y1570" s="38"/>
      <c r="Z1570" s="38"/>
      <c r="AA1570" s="38"/>
      <c r="AB1570" s="38"/>
      <c r="AC1570" s="38"/>
      <c r="AD1570" s="38"/>
      <c r="AE1570" s="38"/>
      <c r="AR1570" s="227" t="s">
        <v>266</v>
      </c>
      <c r="AT1570" s="227" t="s">
        <v>143</v>
      </c>
      <c r="AU1570" s="227" t="s">
        <v>148</v>
      </c>
      <c r="AY1570" s="17" t="s">
        <v>140</v>
      </c>
      <c r="BE1570" s="228">
        <f>IF(N1570="základní",J1570,0)</f>
        <v>0</v>
      </c>
      <c r="BF1570" s="228">
        <f>IF(N1570="snížená",J1570,0)</f>
        <v>0</v>
      </c>
      <c r="BG1570" s="228">
        <f>IF(N1570="zákl. přenesená",J1570,0)</f>
        <v>0</v>
      </c>
      <c r="BH1570" s="228">
        <f>IF(N1570="sníž. přenesená",J1570,0)</f>
        <v>0</v>
      </c>
      <c r="BI1570" s="228">
        <f>IF(N1570="nulová",J1570,0)</f>
        <v>0</v>
      </c>
      <c r="BJ1570" s="17" t="s">
        <v>148</v>
      </c>
      <c r="BK1570" s="228">
        <f>ROUND(I1570*H1570,2)</f>
        <v>0</v>
      </c>
      <c r="BL1570" s="17" t="s">
        <v>266</v>
      </c>
      <c r="BM1570" s="227" t="s">
        <v>1944</v>
      </c>
    </row>
    <row r="1571" s="13" customFormat="1">
      <c r="A1571" s="13"/>
      <c r="B1571" s="229"/>
      <c r="C1571" s="230"/>
      <c r="D1571" s="231" t="s">
        <v>150</v>
      </c>
      <c r="E1571" s="232" t="s">
        <v>1</v>
      </c>
      <c r="F1571" s="233" t="s">
        <v>240</v>
      </c>
      <c r="G1571" s="230"/>
      <c r="H1571" s="232" t="s">
        <v>1</v>
      </c>
      <c r="I1571" s="234"/>
      <c r="J1571" s="230"/>
      <c r="K1571" s="230"/>
      <c r="L1571" s="235"/>
      <c r="M1571" s="236"/>
      <c r="N1571" s="237"/>
      <c r="O1571" s="237"/>
      <c r="P1571" s="237"/>
      <c r="Q1571" s="237"/>
      <c r="R1571" s="237"/>
      <c r="S1571" s="237"/>
      <c r="T1571" s="238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39" t="s">
        <v>150</v>
      </c>
      <c r="AU1571" s="239" t="s">
        <v>148</v>
      </c>
      <c r="AV1571" s="13" t="s">
        <v>81</v>
      </c>
      <c r="AW1571" s="13" t="s">
        <v>30</v>
      </c>
      <c r="AX1571" s="13" t="s">
        <v>73</v>
      </c>
      <c r="AY1571" s="239" t="s">
        <v>140</v>
      </c>
    </row>
    <row r="1572" s="14" customFormat="1">
      <c r="A1572" s="14"/>
      <c r="B1572" s="240"/>
      <c r="C1572" s="241"/>
      <c r="D1572" s="231" t="s">
        <v>150</v>
      </c>
      <c r="E1572" s="242" t="s">
        <v>1</v>
      </c>
      <c r="F1572" s="243" t="s">
        <v>241</v>
      </c>
      <c r="G1572" s="241"/>
      <c r="H1572" s="244">
        <v>21.417000000000002</v>
      </c>
      <c r="I1572" s="245"/>
      <c r="J1572" s="241"/>
      <c r="K1572" s="241"/>
      <c r="L1572" s="246"/>
      <c r="M1572" s="247"/>
      <c r="N1572" s="248"/>
      <c r="O1572" s="248"/>
      <c r="P1572" s="248"/>
      <c r="Q1572" s="248"/>
      <c r="R1572" s="248"/>
      <c r="S1572" s="248"/>
      <c r="T1572" s="249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0" t="s">
        <v>150</v>
      </c>
      <c r="AU1572" s="250" t="s">
        <v>148</v>
      </c>
      <c r="AV1572" s="14" t="s">
        <v>148</v>
      </c>
      <c r="AW1572" s="14" t="s">
        <v>30</v>
      </c>
      <c r="AX1572" s="14" t="s">
        <v>73</v>
      </c>
      <c r="AY1572" s="250" t="s">
        <v>140</v>
      </c>
    </row>
    <row r="1573" s="13" customFormat="1">
      <c r="A1573" s="13"/>
      <c r="B1573" s="229"/>
      <c r="C1573" s="230"/>
      <c r="D1573" s="231" t="s">
        <v>150</v>
      </c>
      <c r="E1573" s="232" t="s">
        <v>1</v>
      </c>
      <c r="F1573" s="233" t="s">
        <v>242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150</v>
      </c>
      <c r="AU1573" s="239" t="s">
        <v>148</v>
      </c>
      <c r="AV1573" s="13" t="s">
        <v>81</v>
      </c>
      <c r="AW1573" s="13" t="s">
        <v>30</v>
      </c>
      <c r="AX1573" s="13" t="s">
        <v>73</v>
      </c>
      <c r="AY1573" s="239" t="s">
        <v>140</v>
      </c>
    </row>
    <row r="1574" s="14" customFormat="1">
      <c r="A1574" s="14"/>
      <c r="B1574" s="240"/>
      <c r="C1574" s="241"/>
      <c r="D1574" s="231" t="s">
        <v>150</v>
      </c>
      <c r="E1574" s="242" t="s">
        <v>1</v>
      </c>
      <c r="F1574" s="243" t="s">
        <v>243</v>
      </c>
      <c r="G1574" s="241"/>
      <c r="H1574" s="244">
        <v>5.4560000000000004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150</v>
      </c>
      <c r="AU1574" s="250" t="s">
        <v>148</v>
      </c>
      <c r="AV1574" s="14" t="s">
        <v>148</v>
      </c>
      <c r="AW1574" s="14" t="s">
        <v>30</v>
      </c>
      <c r="AX1574" s="14" t="s">
        <v>73</v>
      </c>
      <c r="AY1574" s="250" t="s">
        <v>140</v>
      </c>
    </row>
    <row r="1575" s="15" customFormat="1">
      <c r="A1575" s="15"/>
      <c r="B1575" s="262"/>
      <c r="C1575" s="263"/>
      <c r="D1575" s="231" t="s">
        <v>150</v>
      </c>
      <c r="E1575" s="264" t="s">
        <v>1</v>
      </c>
      <c r="F1575" s="265" t="s">
        <v>188</v>
      </c>
      <c r="G1575" s="263"/>
      <c r="H1575" s="266">
        <v>26.873000000000001</v>
      </c>
      <c r="I1575" s="267"/>
      <c r="J1575" s="263"/>
      <c r="K1575" s="263"/>
      <c r="L1575" s="268"/>
      <c r="M1575" s="269"/>
      <c r="N1575" s="270"/>
      <c r="O1575" s="270"/>
      <c r="P1575" s="270"/>
      <c r="Q1575" s="270"/>
      <c r="R1575" s="270"/>
      <c r="S1575" s="270"/>
      <c r="T1575" s="271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72" t="s">
        <v>150</v>
      </c>
      <c r="AU1575" s="272" t="s">
        <v>148</v>
      </c>
      <c r="AV1575" s="15" t="s">
        <v>147</v>
      </c>
      <c r="AW1575" s="15" t="s">
        <v>30</v>
      </c>
      <c r="AX1575" s="15" t="s">
        <v>81</v>
      </c>
      <c r="AY1575" s="272" t="s">
        <v>140</v>
      </c>
    </row>
    <row r="1576" s="2" customFormat="1" ht="24.15" customHeight="1">
      <c r="A1576" s="38"/>
      <c r="B1576" s="39"/>
      <c r="C1576" s="215" t="s">
        <v>1945</v>
      </c>
      <c r="D1576" s="215" t="s">
        <v>143</v>
      </c>
      <c r="E1576" s="216" t="s">
        <v>1946</v>
      </c>
      <c r="F1576" s="217" t="s">
        <v>1947</v>
      </c>
      <c r="G1576" s="218" t="s">
        <v>173</v>
      </c>
      <c r="H1576" s="219">
        <v>4</v>
      </c>
      <c r="I1576" s="220"/>
      <c r="J1576" s="221">
        <f>ROUND(I1576*H1576,2)</f>
        <v>0</v>
      </c>
      <c r="K1576" s="222"/>
      <c r="L1576" s="44"/>
      <c r="M1576" s="223" t="s">
        <v>1</v>
      </c>
      <c r="N1576" s="224" t="s">
        <v>39</v>
      </c>
      <c r="O1576" s="91"/>
      <c r="P1576" s="225">
        <f>O1576*H1576</f>
        <v>0</v>
      </c>
      <c r="Q1576" s="225">
        <v>0.00021000000000000001</v>
      </c>
      <c r="R1576" s="225">
        <f>Q1576*H1576</f>
        <v>0.00084000000000000003</v>
      </c>
      <c r="S1576" s="225">
        <v>0</v>
      </c>
      <c r="T1576" s="226">
        <f>S1576*H1576</f>
        <v>0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227" t="s">
        <v>266</v>
      </c>
      <c r="AT1576" s="227" t="s">
        <v>143</v>
      </c>
      <c r="AU1576" s="227" t="s">
        <v>148</v>
      </c>
      <c r="AY1576" s="17" t="s">
        <v>140</v>
      </c>
      <c r="BE1576" s="228">
        <f>IF(N1576="základní",J1576,0)</f>
        <v>0</v>
      </c>
      <c r="BF1576" s="228">
        <f>IF(N1576="snížená",J1576,0)</f>
        <v>0</v>
      </c>
      <c r="BG1576" s="228">
        <f>IF(N1576="zákl. přenesená",J1576,0)</f>
        <v>0</v>
      </c>
      <c r="BH1576" s="228">
        <f>IF(N1576="sníž. přenesená",J1576,0)</f>
        <v>0</v>
      </c>
      <c r="BI1576" s="228">
        <f>IF(N1576="nulová",J1576,0)</f>
        <v>0</v>
      </c>
      <c r="BJ1576" s="17" t="s">
        <v>148</v>
      </c>
      <c r="BK1576" s="228">
        <f>ROUND(I1576*H1576,2)</f>
        <v>0</v>
      </c>
      <c r="BL1576" s="17" t="s">
        <v>266</v>
      </c>
      <c r="BM1576" s="227" t="s">
        <v>1948</v>
      </c>
    </row>
    <row r="1577" s="13" customFormat="1">
      <c r="A1577" s="13"/>
      <c r="B1577" s="229"/>
      <c r="C1577" s="230"/>
      <c r="D1577" s="231" t="s">
        <v>150</v>
      </c>
      <c r="E1577" s="232" t="s">
        <v>1</v>
      </c>
      <c r="F1577" s="233" t="s">
        <v>1949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150</v>
      </c>
      <c r="AU1577" s="239" t="s">
        <v>148</v>
      </c>
      <c r="AV1577" s="13" t="s">
        <v>81</v>
      </c>
      <c r="AW1577" s="13" t="s">
        <v>30</v>
      </c>
      <c r="AX1577" s="13" t="s">
        <v>73</v>
      </c>
      <c r="AY1577" s="239" t="s">
        <v>140</v>
      </c>
    </row>
    <row r="1578" s="14" customFormat="1">
      <c r="A1578" s="14"/>
      <c r="B1578" s="240"/>
      <c r="C1578" s="241"/>
      <c r="D1578" s="231" t="s">
        <v>150</v>
      </c>
      <c r="E1578" s="242" t="s">
        <v>1</v>
      </c>
      <c r="F1578" s="243" t="s">
        <v>148</v>
      </c>
      <c r="G1578" s="241"/>
      <c r="H1578" s="244">
        <v>2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150</v>
      </c>
      <c r="AU1578" s="250" t="s">
        <v>148</v>
      </c>
      <c r="AV1578" s="14" t="s">
        <v>148</v>
      </c>
      <c r="AW1578" s="14" t="s">
        <v>30</v>
      </c>
      <c r="AX1578" s="14" t="s">
        <v>73</v>
      </c>
      <c r="AY1578" s="250" t="s">
        <v>140</v>
      </c>
    </row>
    <row r="1579" s="13" customFormat="1">
      <c r="A1579" s="13"/>
      <c r="B1579" s="229"/>
      <c r="C1579" s="230"/>
      <c r="D1579" s="231" t="s">
        <v>150</v>
      </c>
      <c r="E1579" s="232" t="s">
        <v>1</v>
      </c>
      <c r="F1579" s="233" t="s">
        <v>1950</v>
      </c>
      <c r="G1579" s="230"/>
      <c r="H1579" s="232" t="s">
        <v>1</v>
      </c>
      <c r="I1579" s="234"/>
      <c r="J1579" s="230"/>
      <c r="K1579" s="230"/>
      <c r="L1579" s="235"/>
      <c r="M1579" s="236"/>
      <c r="N1579" s="237"/>
      <c r="O1579" s="237"/>
      <c r="P1579" s="237"/>
      <c r="Q1579" s="237"/>
      <c r="R1579" s="237"/>
      <c r="S1579" s="237"/>
      <c r="T1579" s="238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39" t="s">
        <v>150</v>
      </c>
      <c r="AU1579" s="239" t="s">
        <v>148</v>
      </c>
      <c r="AV1579" s="13" t="s">
        <v>81</v>
      </c>
      <c r="AW1579" s="13" t="s">
        <v>30</v>
      </c>
      <c r="AX1579" s="13" t="s">
        <v>73</v>
      </c>
      <c r="AY1579" s="239" t="s">
        <v>140</v>
      </c>
    </row>
    <row r="1580" s="14" customFormat="1">
      <c r="A1580" s="14"/>
      <c r="B1580" s="240"/>
      <c r="C1580" s="241"/>
      <c r="D1580" s="231" t="s">
        <v>150</v>
      </c>
      <c r="E1580" s="242" t="s">
        <v>1</v>
      </c>
      <c r="F1580" s="243" t="s">
        <v>148</v>
      </c>
      <c r="G1580" s="241"/>
      <c r="H1580" s="244">
        <v>2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0" t="s">
        <v>150</v>
      </c>
      <c r="AU1580" s="250" t="s">
        <v>148</v>
      </c>
      <c r="AV1580" s="14" t="s">
        <v>148</v>
      </c>
      <c r="AW1580" s="14" t="s">
        <v>30</v>
      </c>
      <c r="AX1580" s="14" t="s">
        <v>73</v>
      </c>
      <c r="AY1580" s="250" t="s">
        <v>140</v>
      </c>
    </row>
    <row r="1581" s="15" customFormat="1">
      <c r="A1581" s="15"/>
      <c r="B1581" s="262"/>
      <c r="C1581" s="263"/>
      <c r="D1581" s="231" t="s">
        <v>150</v>
      </c>
      <c r="E1581" s="264" t="s">
        <v>1</v>
      </c>
      <c r="F1581" s="265" t="s">
        <v>188</v>
      </c>
      <c r="G1581" s="263"/>
      <c r="H1581" s="266">
        <v>4</v>
      </c>
      <c r="I1581" s="267"/>
      <c r="J1581" s="263"/>
      <c r="K1581" s="263"/>
      <c r="L1581" s="268"/>
      <c r="M1581" s="269"/>
      <c r="N1581" s="270"/>
      <c r="O1581" s="270"/>
      <c r="P1581" s="270"/>
      <c r="Q1581" s="270"/>
      <c r="R1581" s="270"/>
      <c r="S1581" s="270"/>
      <c r="T1581" s="271"/>
      <c r="U1581" s="15"/>
      <c r="V1581" s="15"/>
      <c r="W1581" s="15"/>
      <c r="X1581" s="15"/>
      <c r="Y1581" s="15"/>
      <c r="Z1581" s="15"/>
      <c r="AA1581" s="15"/>
      <c r="AB1581" s="15"/>
      <c r="AC1581" s="15"/>
      <c r="AD1581" s="15"/>
      <c r="AE1581" s="15"/>
      <c r="AT1581" s="272" t="s">
        <v>150</v>
      </c>
      <c r="AU1581" s="272" t="s">
        <v>148</v>
      </c>
      <c r="AV1581" s="15" t="s">
        <v>147</v>
      </c>
      <c r="AW1581" s="15" t="s">
        <v>30</v>
      </c>
      <c r="AX1581" s="15" t="s">
        <v>81</v>
      </c>
      <c r="AY1581" s="272" t="s">
        <v>140</v>
      </c>
    </row>
    <row r="1582" s="2" customFormat="1" ht="37.8" customHeight="1">
      <c r="A1582" s="38"/>
      <c r="B1582" s="39"/>
      <c r="C1582" s="215" t="s">
        <v>1951</v>
      </c>
      <c r="D1582" s="215" t="s">
        <v>143</v>
      </c>
      <c r="E1582" s="216" t="s">
        <v>1952</v>
      </c>
      <c r="F1582" s="217" t="s">
        <v>1953</v>
      </c>
      <c r="G1582" s="218" t="s">
        <v>146</v>
      </c>
      <c r="H1582" s="219">
        <v>26.873000000000001</v>
      </c>
      <c r="I1582" s="220"/>
      <c r="J1582" s="221">
        <f>ROUND(I1582*H1582,2)</f>
        <v>0</v>
      </c>
      <c r="K1582" s="222"/>
      <c r="L1582" s="44"/>
      <c r="M1582" s="223" t="s">
        <v>1</v>
      </c>
      <c r="N1582" s="224" t="s">
        <v>39</v>
      </c>
      <c r="O1582" s="91"/>
      <c r="P1582" s="225">
        <f>O1582*H1582</f>
        <v>0</v>
      </c>
      <c r="Q1582" s="225">
        <v>0.0089999999999999993</v>
      </c>
      <c r="R1582" s="225">
        <f>Q1582*H1582</f>
        <v>0.24185699999999999</v>
      </c>
      <c r="S1582" s="225">
        <v>0</v>
      </c>
      <c r="T1582" s="226">
        <f>S1582*H1582</f>
        <v>0</v>
      </c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R1582" s="227" t="s">
        <v>266</v>
      </c>
      <c r="AT1582" s="227" t="s">
        <v>143</v>
      </c>
      <c r="AU1582" s="227" t="s">
        <v>148</v>
      </c>
      <c r="AY1582" s="17" t="s">
        <v>140</v>
      </c>
      <c r="BE1582" s="228">
        <f>IF(N1582="základní",J1582,0)</f>
        <v>0</v>
      </c>
      <c r="BF1582" s="228">
        <f>IF(N1582="snížená",J1582,0)</f>
        <v>0</v>
      </c>
      <c r="BG1582" s="228">
        <f>IF(N1582="zákl. přenesená",J1582,0)</f>
        <v>0</v>
      </c>
      <c r="BH1582" s="228">
        <f>IF(N1582="sníž. přenesená",J1582,0)</f>
        <v>0</v>
      </c>
      <c r="BI1582" s="228">
        <f>IF(N1582="nulová",J1582,0)</f>
        <v>0</v>
      </c>
      <c r="BJ1582" s="17" t="s">
        <v>148</v>
      </c>
      <c r="BK1582" s="228">
        <f>ROUND(I1582*H1582,2)</f>
        <v>0</v>
      </c>
      <c r="BL1582" s="17" t="s">
        <v>266</v>
      </c>
      <c r="BM1582" s="227" t="s">
        <v>1954</v>
      </c>
    </row>
    <row r="1583" s="13" customFormat="1">
      <c r="A1583" s="13"/>
      <c r="B1583" s="229"/>
      <c r="C1583" s="230"/>
      <c r="D1583" s="231" t="s">
        <v>150</v>
      </c>
      <c r="E1583" s="232" t="s">
        <v>1</v>
      </c>
      <c r="F1583" s="233" t="s">
        <v>240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150</v>
      </c>
      <c r="AU1583" s="239" t="s">
        <v>148</v>
      </c>
      <c r="AV1583" s="13" t="s">
        <v>81</v>
      </c>
      <c r="AW1583" s="13" t="s">
        <v>30</v>
      </c>
      <c r="AX1583" s="13" t="s">
        <v>73</v>
      </c>
      <c r="AY1583" s="239" t="s">
        <v>140</v>
      </c>
    </row>
    <row r="1584" s="14" customFormat="1">
      <c r="A1584" s="14"/>
      <c r="B1584" s="240"/>
      <c r="C1584" s="241"/>
      <c r="D1584" s="231" t="s">
        <v>150</v>
      </c>
      <c r="E1584" s="242" t="s">
        <v>1</v>
      </c>
      <c r="F1584" s="243" t="s">
        <v>241</v>
      </c>
      <c r="G1584" s="241"/>
      <c r="H1584" s="244">
        <v>21.417000000000002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150</v>
      </c>
      <c r="AU1584" s="250" t="s">
        <v>148</v>
      </c>
      <c r="AV1584" s="14" t="s">
        <v>148</v>
      </c>
      <c r="AW1584" s="14" t="s">
        <v>30</v>
      </c>
      <c r="AX1584" s="14" t="s">
        <v>73</v>
      </c>
      <c r="AY1584" s="250" t="s">
        <v>140</v>
      </c>
    </row>
    <row r="1585" s="13" customFormat="1">
      <c r="A1585" s="13"/>
      <c r="B1585" s="229"/>
      <c r="C1585" s="230"/>
      <c r="D1585" s="231" t="s">
        <v>150</v>
      </c>
      <c r="E1585" s="232" t="s">
        <v>1</v>
      </c>
      <c r="F1585" s="233" t="s">
        <v>242</v>
      </c>
      <c r="G1585" s="230"/>
      <c r="H1585" s="232" t="s">
        <v>1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9" t="s">
        <v>150</v>
      </c>
      <c r="AU1585" s="239" t="s">
        <v>148</v>
      </c>
      <c r="AV1585" s="13" t="s">
        <v>81</v>
      </c>
      <c r="AW1585" s="13" t="s">
        <v>30</v>
      </c>
      <c r="AX1585" s="13" t="s">
        <v>73</v>
      </c>
      <c r="AY1585" s="239" t="s">
        <v>140</v>
      </c>
    </row>
    <row r="1586" s="14" customFormat="1">
      <c r="A1586" s="14"/>
      <c r="B1586" s="240"/>
      <c r="C1586" s="241"/>
      <c r="D1586" s="231" t="s">
        <v>150</v>
      </c>
      <c r="E1586" s="242" t="s">
        <v>1</v>
      </c>
      <c r="F1586" s="243" t="s">
        <v>243</v>
      </c>
      <c r="G1586" s="241"/>
      <c r="H1586" s="244">
        <v>5.4560000000000004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0" t="s">
        <v>150</v>
      </c>
      <c r="AU1586" s="250" t="s">
        <v>148</v>
      </c>
      <c r="AV1586" s="14" t="s">
        <v>148</v>
      </c>
      <c r="AW1586" s="14" t="s">
        <v>30</v>
      </c>
      <c r="AX1586" s="14" t="s">
        <v>73</v>
      </c>
      <c r="AY1586" s="250" t="s">
        <v>140</v>
      </c>
    </row>
    <row r="1587" s="15" customFormat="1">
      <c r="A1587" s="15"/>
      <c r="B1587" s="262"/>
      <c r="C1587" s="263"/>
      <c r="D1587" s="231" t="s">
        <v>150</v>
      </c>
      <c r="E1587" s="264" t="s">
        <v>1</v>
      </c>
      <c r="F1587" s="265" t="s">
        <v>188</v>
      </c>
      <c r="G1587" s="263"/>
      <c r="H1587" s="266">
        <v>26.873000000000001</v>
      </c>
      <c r="I1587" s="267"/>
      <c r="J1587" s="263"/>
      <c r="K1587" s="263"/>
      <c r="L1587" s="268"/>
      <c r="M1587" s="269"/>
      <c r="N1587" s="270"/>
      <c r="O1587" s="270"/>
      <c r="P1587" s="270"/>
      <c r="Q1587" s="270"/>
      <c r="R1587" s="270"/>
      <c r="S1587" s="270"/>
      <c r="T1587" s="271"/>
      <c r="U1587" s="15"/>
      <c r="V1587" s="15"/>
      <c r="W1587" s="15"/>
      <c r="X1587" s="15"/>
      <c r="Y1587" s="15"/>
      <c r="Z1587" s="15"/>
      <c r="AA1587" s="15"/>
      <c r="AB1587" s="15"/>
      <c r="AC1587" s="15"/>
      <c r="AD1587" s="15"/>
      <c r="AE1587" s="15"/>
      <c r="AT1587" s="272" t="s">
        <v>150</v>
      </c>
      <c r="AU1587" s="272" t="s">
        <v>148</v>
      </c>
      <c r="AV1587" s="15" t="s">
        <v>147</v>
      </c>
      <c r="AW1587" s="15" t="s">
        <v>30</v>
      </c>
      <c r="AX1587" s="15" t="s">
        <v>81</v>
      </c>
      <c r="AY1587" s="272" t="s">
        <v>140</v>
      </c>
    </row>
    <row r="1588" s="2" customFormat="1" ht="16.5" customHeight="1">
      <c r="A1588" s="38"/>
      <c r="B1588" s="39"/>
      <c r="C1588" s="251" t="s">
        <v>1955</v>
      </c>
      <c r="D1588" s="251" t="s">
        <v>159</v>
      </c>
      <c r="E1588" s="252" t="s">
        <v>1956</v>
      </c>
      <c r="F1588" s="253" t="s">
        <v>1957</v>
      </c>
      <c r="G1588" s="254" t="s">
        <v>146</v>
      </c>
      <c r="H1588" s="255">
        <v>34.353999999999999</v>
      </c>
      <c r="I1588" s="256"/>
      <c r="J1588" s="257">
        <f>ROUND(I1588*H1588,2)</f>
        <v>0</v>
      </c>
      <c r="K1588" s="258"/>
      <c r="L1588" s="259"/>
      <c r="M1588" s="260" t="s">
        <v>1</v>
      </c>
      <c r="N1588" s="261" t="s">
        <v>39</v>
      </c>
      <c r="O1588" s="91"/>
      <c r="P1588" s="225">
        <f>O1588*H1588</f>
        <v>0</v>
      </c>
      <c r="Q1588" s="225">
        <v>0.018499999999999999</v>
      </c>
      <c r="R1588" s="225">
        <f>Q1588*H1588</f>
        <v>0.63554899999999992</v>
      </c>
      <c r="S1588" s="225">
        <v>0</v>
      </c>
      <c r="T1588" s="226">
        <f>S1588*H1588</f>
        <v>0</v>
      </c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  <c r="AE1588" s="38"/>
      <c r="AR1588" s="227" t="s">
        <v>367</v>
      </c>
      <c r="AT1588" s="227" t="s">
        <v>159</v>
      </c>
      <c r="AU1588" s="227" t="s">
        <v>148</v>
      </c>
      <c r="AY1588" s="17" t="s">
        <v>140</v>
      </c>
      <c r="BE1588" s="228">
        <f>IF(N1588="základní",J1588,0)</f>
        <v>0</v>
      </c>
      <c r="BF1588" s="228">
        <f>IF(N1588="snížená",J1588,0)</f>
        <v>0</v>
      </c>
      <c r="BG1588" s="228">
        <f>IF(N1588="zákl. přenesená",J1588,0)</f>
        <v>0</v>
      </c>
      <c r="BH1588" s="228">
        <f>IF(N1588="sníž. přenesená",J1588,0)</f>
        <v>0</v>
      </c>
      <c r="BI1588" s="228">
        <f>IF(N1588="nulová",J1588,0)</f>
        <v>0</v>
      </c>
      <c r="BJ1588" s="17" t="s">
        <v>148</v>
      </c>
      <c r="BK1588" s="228">
        <f>ROUND(I1588*H1588,2)</f>
        <v>0</v>
      </c>
      <c r="BL1588" s="17" t="s">
        <v>266</v>
      </c>
      <c r="BM1588" s="227" t="s">
        <v>1958</v>
      </c>
    </row>
    <row r="1589" s="14" customFormat="1">
      <c r="A1589" s="14"/>
      <c r="B1589" s="240"/>
      <c r="C1589" s="241"/>
      <c r="D1589" s="231" t="s">
        <v>150</v>
      </c>
      <c r="E1589" s="242" t="s">
        <v>1</v>
      </c>
      <c r="F1589" s="243" t="s">
        <v>1959</v>
      </c>
      <c r="G1589" s="241"/>
      <c r="H1589" s="244">
        <v>26.873000000000001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150</v>
      </c>
      <c r="AU1589" s="250" t="s">
        <v>148</v>
      </c>
      <c r="AV1589" s="14" t="s">
        <v>148</v>
      </c>
      <c r="AW1589" s="14" t="s">
        <v>30</v>
      </c>
      <c r="AX1589" s="14" t="s">
        <v>73</v>
      </c>
      <c r="AY1589" s="250" t="s">
        <v>140</v>
      </c>
    </row>
    <row r="1590" s="13" customFormat="1">
      <c r="A1590" s="13"/>
      <c r="B1590" s="229"/>
      <c r="C1590" s="230"/>
      <c r="D1590" s="231" t="s">
        <v>150</v>
      </c>
      <c r="E1590" s="232" t="s">
        <v>1</v>
      </c>
      <c r="F1590" s="233" t="s">
        <v>1960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150</v>
      </c>
      <c r="AU1590" s="239" t="s">
        <v>148</v>
      </c>
      <c r="AV1590" s="13" t="s">
        <v>81</v>
      </c>
      <c r="AW1590" s="13" t="s">
        <v>30</v>
      </c>
      <c r="AX1590" s="13" t="s">
        <v>73</v>
      </c>
      <c r="AY1590" s="239" t="s">
        <v>140</v>
      </c>
    </row>
    <row r="1591" s="14" customFormat="1">
      <c r="A1591" s="14"/>
      <c r="B1591" s="240"/>
      <c r="C1591" s="241"/>
      <c r="D1591" s="231" t="s">
        <v>150</v>
      </c>
      <c r="E1591" s="242" t="s">
        <v>1</v>
      </c>
      <c r="F1591" s="243" t="s">
        <v>141</v>
      </c>
      <c r="G1591" s="241"/>
      <c r="H1591" s="244">
        <v>3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150</v>
      </c>
      <c r="AU1591" s="250" t="s">
        <v>148</v>
      </c>
      <c r="AV1591" s="14" t="s">
        <v>148</v>
      </c>
      <c r="AW1591" s="14" t="s">
        <v>30</v>
      </c>
      <c r="AX1591" s="14" t="s">
        <v>73</v>
      </c>
      <c r="AY1591" s="250" t="s">
        <v>140</v>
      </c>
    </row>
    <row r="1592" s="15" customFormat="1">
      <c r="A1592" s="15"/>
      <c r="B1592" s="262"/>
      <c r="C1592" s="263"/>
      <c r="D1592" s="231" t="s">
        <v>150</v>
      </c>
      <c r="E1592" s="264" t="s">
        <v>1</v>
      </c>
      <c r="F1592" s="265" t="s">
        <v>188</v>
      </c>
      <c r="G1592" s="263"/>
      <c r="H1592" s="266">
        <v>29.873000000000001</v>
      </c>
      <c r="I1592" s="267"/>
      <c r="J1592" s="263"/>
      <c r="K1592" s="263"/>
      <c r="L1592" s="268"/>
      <c r="M1592" s="269"/>
      <c r="N1592" s="270"/>
      <c r="O1592" s="270"/>
      <c r="P1592" s="270"/>
      <c r="Q1592" s="270"/>
      <c r="R1592" s="270"/>
      <c r="S1592" s="270"/>
      <c r="T1592" s="271"/>
      <c r="U1592" s="15"/>
      <c r="V1592" s="15"/>
      <c r="W1592" s="15"/>
      <c r="X1592" s="15"/>
      <c r="Y1592" s="15"/>
      <c r="Z1592" s="15"/>
      <c r="AA1592" s="15"/>
      <c r="AB1592" s="15"/>
      <c r="AC1592" s="15"/>
      <c r="AD1592" s="15"/>
      <c r="AE1592" s="15"/>
      <c r="AT1592" s="272" t="s">
        <v>150</v>
      </c>
      <c r="AU1592" s="272" t="s">
        <v>148</v>
      </c>
      <c r="AV1592" s="15" t="s">
        <v>147</v>
      </c>
      <c r="AW1592" s="15" t="s">
        <v>30</v>
      </c>
      <c r="AX1592" s="15" t="s">
        <v>81</v>
      </c>
      <c r="AY1592" s="272" t="s">
        <v>140</v>
      </c>
    </row>
    <row r="1593" s="14" customFormat="1">
      <c r="A1593" s="14"/>
      <c r="B1593" s="240"/>
      <c r="C1593" s="241"/>
      <c r="D1593" s="231" t="s">
        <v>150</v>
      </c>
      <c r="E1593" s="241"/>
      <c r="F1593" s="243" t="s">
        <v>1961</v>
      </c>
      <c r="G1593" s="241"/>
      <c r="H1593" s="244">
        <v>34.353999999999999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150</v>
      </c>
      <c r="AU1593" s="250" t="s">
        <v>148</v>
      </c>
      <c r="AV1593" s="14" t="s">
        <v>148</v>
      </c>
      <c r="AW1593" s="14" t="s">
        <v>4</v>
      </c>
      <c r="AX1593" s="14" t="s">
        <v>81</v>
      </c>
      <c r="AY1593" s="250" t="s">
        <v>140</v>
      </c>
    </row>
    <row r="1594" s="2" customFormat="1" ht="24.15" customHeight="1">
      <c r="A1594" s="38"/>
      <c r="B1594" s="39"/>
      <c r="C1594" s="215" t="s">
        <v>1962</v>
      </c>
      <c r="D1594" s="215" t="s">
        <v>143</v>
      </c>
      <c r="E1594" s="216" t="s">
        <v>1963</v>
      </c>
      <c r="F1594" s="217" t="s">
        <v>1964</v>
      </c>
      <c r="G1594" s="218" t="s">
        <v>146</v>
      </c>
      <c r="H1594" s="219">
        <v>26.873000000000001</v>
      </c>
      <c r="I1594" s="220"/>
      <c r="J1594" s="221">
        <f>ROUND(I1594*H1594,2)</f>
        <v>0</v>
      </c>
      <c r="K1594" s="222"/>
      <c r="L1594" s="44"/>
      <c r="M1594" s="223" t="s">
        <v>1</v>
      </c>
      <c r="N1594" s="224" t="s">
        <v>39</v>
      </c>
      <c r="O1594" s="91"/>
      <c r="P1594" s="225">
        <f>O1594*H1594</f>
        <v>0</v>
      </c>
      <c r="Q1594" s="225">
        <v>0</v>
      </c>
      <c r="R1594" s="225">
        <f>Q1594*H1594</f>
        <v>0</v>
      </c>
      <c r="S1594" s="225">
        <v>0</v>
      </c>
      <c r="T1594" s="226">
        <f>S1594*H1594</f>
        <v>0</v>
      </c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R1594" s="227" t="s">
        <v>266</v>
      </c>
      <c r="AT1594" s="227" t="s">
        <v>143</v>
      </c>
      <c r="AU1594" s="227" t="s">
        <v>148</v>
      </c>
      <c r="AY1594" s="17" t="s">
        <v>140</v>
      </c>
      <c r="BE1594" s="228">
        <f>IF(N1594="základní",J1594,0)</f>
        <v>0</v>
      </c>
      <c r="BF1594" s="228">
        <f>IF(N1594="snížená",J1594,0)</f>
        <v>0</v>
      </c>
      <c r="BG1594" s="228">
        <f>IF(N1594="zákl. přenesená",J1594,0)</f>
        <v>0</v>
      </c>
      <c r="BH1594" s="228">
        <f>IF(N1594="sníž. přenesená",J1594,0)</f>
        <v>0</v>
      </c>
      <c r="BI1594" s="228">
        <f>IF(N1594="nulová",J1594,0)</f>
        <v>0</v>
      </c>
      <c r="BJ1594" s="17" t="s">
        <v>148</v>
      </c>
      <c r="BK1594" s="228">
        <f>ROUND(I1594*H1594,2)</f>
        <v>0</v>
      </c>
      <c r="BL1594" s="17" t="s">
        <v>266</v>
      </c>
      <c r="BM1594" s="227" t="s">
        <v>1965</v>
      </c>
    </row>
    <row r="1595" s="13" customFormat="1">
      <c r="A1595" s="13"/>
      <c r="B1595" s="229"/>
      <c r="C1595" s="230"/>
      <c r="D1595" s="231" t="s">
        <v>150</v>
      </c>
      <c r="E1595" s="232" t="s">
        <v>1</v>
      </c>
      <c r="F1595" s="233" t="s">
        <v>240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150</v>
      </c>
      <c r="AU1595" s="239" t="s">
        <v>148</v>
      </c>
      <c r="AV1595" s="13" t="s">
        <v>81</v>
      </c>
      <c r="AW1595" s="13" t="s">
        <v>30</v>
      </c>
      <c r="AX1595" s="13" t="s">
        <v>73</v>
      </c>
      <c r="AY1595" s="239" t="s">
        <v>140</v>
      </c>
    </row>
    <row r="1596" s="14" customFormat="1">
      <c r="A1596" s="14"/>
      <c r="B1596" s="240"/>
      <c r="C1596" s="241"/>
      <c r="D1596" s="231" t="s">
        <v>150</v>
      </c>
      <c r="E1596" s="242" t="s">
        <v>1</v>
      </c>
      <c r="F1596" s="243" t="s">
        <v>241</v>
      </c>
      <c r="G1596" s="241"/>
      <c r="H1596" s="244">
        <v>21.417000000000002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150</v>
      </c>
      <c r="AU1596" s="250" t="s">
        <v>148</v>
      </c>
      <c r="AV1596" s="14" t="s">
        <v>148</v>
      </c>
      <c r="AW1596" s="14" t="s">
        <v>30</v>
      </c>
      <c r="AX1596" s="14" t="s">
        <v>73</v>
      </c>
      <c r="AY1596" s="250" t="s">
        <v>140</v>
      </c>
    </row>
    <row r="1597" s="13" customFormat="1">
      <c r="A1597" s="13"/>
      <c r="B1597" s="229"/>
      <c r="C1597" s="230"/>
      <c r="D1597" s="231" t="s">
        <v>150</v>
      </c>
      <c r="E1597" s="232" t="s">
        <v>1</v>
      </c>
      <c r="F1597" s="233" t="s">
        <v>242</v>
      </c>
      <c r="G1597" s="230"/>
      <c r="H1597" s="232" t="s">
        <v>1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9" t="s">
        <v>150</v>
      </c>
      <c r="AU1597" s="239" t="s">
        <v>148</v>
      </c>
      <c r="AV1597" s="13" t="s">
        <v>81</v>
      </c>
      <c r="AW1597" s="13" t="s">
        <v>30</v>
      </c>
      <c r="AX1597" s="13" t="s">
        <v>73</v>
      </c>
      <c r="AY1597" s="239" t="s">
        <v>140</v>
      </c>
    </row>
    <row r="1598" s="14" customFormat="1">
      <c r="A1598" s="14"/>
      <c r="B1598" s="240"/>
      <c r="C1598" s="241"/>
      <c r="D1598" s="231" t="s">
        <v>150</v>
      </c>
      <c r="E1598" s="242" t="s">
        <v>1</v>
      </c>
      <c r="F1598" s="243" t="s">
        <v>243</v>
      </c>
      <c r="G1598" s="241"/>
      <c r="H1598" s="244">
        <v>5.4560000000000004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150</v>
      </c>
      <c r="AU1598" s="250" t="s">
        <v>148</v>
      </c>
      <c r="AV1598" s="14" t="s">
        <v>148</v>
      </c>
      <c r="AW1598" s="14" t="s">
        <v>30</v>
      </c>
      <c r="AX1598" s="14" t="s">
        <v>73</v>
      </c>
      <c r="AY1598" s="250" t="s">
        <v>140</v>
      </c>
    </row>
    <row r="1599" s="15" customFormat="1">
      <c r="A1599" s="15"/>
      <c r="B1599" s="262"/>
      <c r="C1599" s="263"/>
      <c r="D1599" s="231" t="s">
        <v>150</v>
      </c>
      <c r="E1599" s="264" t="s">
        <v>1</v>
      </c>
      <c r="F1599" s="265" t="s">
        <v>188</v>
      </c>
      <c r="G1599" s="263"/>
      <c r="H1599" s="266">
        <v>26.873000000000001</v>
      </c>
      <c r="I1599" s="267"/>
      <c r="J1599" s="263"/>
      <c r="K1599" s="263"/>
      <c r="L1599" s="268"/>
      <c r="M1599" s="269"/>
      <c r="N1599" s="270"/>
      <c r="O1599" s="270"/>
      <c r="P1599" s="270"/>
      <c r="Q1599" s="270"/>
      <c r="R1599" s="270"/>
      <c r="S1599" s="270"/>
      <c r="T1599" s="271"/>
      <c r="U1599" s="15"/>
      <c r="V1599" s="15"/>
      <c r="W1599" s="15"/>
      <c r="X1599" s="15"/>
      <c r="Y1599" s="15"/>
      <c r="Z1599" s="15"/>
      <c r="AA1599" s="15"/>
      <c r="AB1599" s="15"/>
      <c r="AC1599" s="15"/>
      <c r="AD1599" s="15"/>
      <c r="AE1599" s="15"/>
      <c r="AT1599" s="272" t="s">
        <v>150</v>
      </c>
      <c r="AU1599" s="272" t="s">
        <v>148</v>
      </c>
      <c r="AV1599" s="15" t="s">
        <v>147</v>
      </c>
      <c r="AW1599" s="15" t="s">
        <v>30</v>
      </c>
      <c r="AX1599" s="15" t="s">
        <v>81</v>
      </c>
      <c r="AY1599" s="272" t="s">
        <v>140</v>
      </c>
    </row>
    <row r="1600" s="2" customFormat="1" ht="24.15" customHeight="1">
      <c r="A1600" s="38"/>
      <c r="B1600" s="39"/>
      <c r="C1600" s="215" t="s">
        <v>1966</v>
      </c>
      <c r="D1600" s="215" t="s">
        <v>143</v>
      </c>
      <c r="E1600" s="216" t="s">
        <v>1967</v>
      </c>
      <c r="F1600" s="217" t="s">
        <v>1968</v>
      </c>
      <c r="G1600" s="218" t="s">
        <v>146</v>
      </c>
      <c r="H1600" s="219">
        <v>0.75</v>
      </c>
      <c r="I1600" s="220"/>
      <c r="J1600" s="221">
        <f>ROUND(I1600*H1600,2)</f>
        <v>0</v>
      </c>
      <c r="K1600" s="222"/>
      <c r="L1600" s="44"/>
      <c r="M1600" s="223" t="s">
        <v>1</v>
      </c>
      <c r="N1600" s="224" t="s">
        <v>39</v>
      </c>
      <c r="O1600" s="91"/>
      <c r="P1600" s="225">
        <f>O1600*H1600</f>
        <v>0</v>
      </c>
      <c r="Q1600" s="225">
        <v>0.00058</v>
      </c>
      <c r="R1600" s="225">
        <f>Q1600*H1600</f>
        <v>0.000435</v>
      </c>
      <c r="S1600" s="225">
        <v>0</v>
      </c>
      <c r="T1600" s="226">
        <f>S1600*H1600</f>
        <v>0</v>
      </c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R1600" s="227" t="s">
        <v>266</v>
      </c>
      <c r="AT1600" s="227" t="s">
        <v>143</v>
      </c>
      <c r="AU1600" s="227" t="s">
        <v>148</v>
      </c>
      <c r="AY1600" s="17" t="s">
        <v>140</v>
      </c>
      <c r="BE1600" s="228">
        <f>IF(N1600="základní",J1600,0)</f>
        <v>0</v>
      </c>
      <c r="BF1600" s="228">
        <f>IF(N1600="snížená",J1600,0)</f>
        <v>0</v>
      </c>
      <c r="BG1600" s="228">
        <f>IF(N1600="zákl. přenesená",J1600,0)</f>
        <v>0</v>
      </c>
      <c r="BH1600" s="228">
        <f>IF(N1600="sníž. přenesená",J1600,0)</f>
        <v>0</v>
      </c>
      <c r="BI1600" s="228">
        <f>IF(N1600="nulová",J1600,0)</f>
        <v>0</v>
      </c>
      <c r="BJ1600" s="17" t="s">
        <v>148</v>
      </c>
      <c r="BK1600" s="228">
        <f>ROUND(I1600*H1600,2)</f>
        <v>0</v>
      </c>
      <c r="BL1600" s="17" t="s">
        <v>266</v>
      </c>
      <c r="BM1600" s="227" t="s">
        <v>1969</v>
      </c>
    </row>
    <row r="1601" s="2" customFormat="1" ht="24.15" customHeight="1">
      <c r="A1601" s="38"/>
      <c r="B1601" s="39"/>
      <c r="C1601" s="251" t="s">
        <v>1970</v>
      </c>
      <c r="D1601" s="251" t="s">
        <v>159</v>
      </c>
      <c r="E1601" s="252" t="s">
        <v>1971</v>
      </c>
      <c r="F1601" s="253" t="s">
        <v>1972</v>
      </c>
      <c r="G1601" s="254" t="s">
        <v>146</v>
      </c>
      <c r="H1601" s="255">
        <v>0.82499999999999996</v>
      </c>
      <c r="I1601" s="256"/>
      <c r="J1601" s="257">
        <f>ROUND(I1601*H1601,2)</f>
        <v>0</v>
      </c>
      <c r="K1601" s="258"/>
      <c r="L1601" s="259"/>
      <c r="M1601" s="260" t="s">
        <v>1</v>
      </c>
      <c r="N1601" s="261" t="s">
        <v>39</v>
      </c>
      <c r="O1601" s="91"/>
      <c r="P1601" s="225">
        <f>O1601*H1601</f>
        <v>0</v>
      </c>
      <c r="Q1601" s="225">
        <v>0.012</v>
      </c>
      <c r="R1601" s="225">
        <f>Q1601*H1601</f>
        <v>0.0098999999999999991</v>
      </c>
      <c r="S1601" s="225">
        <v>0</v>
      </c>
      <c r="T1601" s="226">
        <f>S1601*H1601</f>
        <v>0</v>
      </c>
      <c r="U1601" s="38"/>
      <c r="V1601" s="38"/>
      <c r="W1601" s="38"/>
      <c r="X1601" s="38"/>
      <c r="Y1601" s="38"/>
      <c r="Z1601" s="38"/>
      <c r="AA1601" s="38"/>
      <c r="AB1601" s="38"/>
      <c r="AC1601" s="38"/>
      <c r="AD1601" s="38"/>
      <c r="AE1601" s="38"/>
      <c r="AR1601" s="227" t="s">
        <v>367</v>
      </c>
      <c r="AT1601" s="227" t="s">
        <v>159</v>
      </c>
      <c r="AU1601" s="227" t="s">
        <v>148</v>
      </c>
      <c r="AY1601" s="17" t="s">
        <v>140</v>
      </c>
      <c r="BE1601" s="228">
        <f>IF(N1601="základní",J1601,0)</f>
        <v>0</v>
      </c>
      <c r="BF1601" s="228">
        <f>IF(N1601="snížená",J1601,0)</f>
        <v>0</v>
      </c>
      <c r="BG1601" s="228">
        <f>IF(N1601="zákl. přenesená",J1601,0)</f>
        <v>0</v>
      </c>
      <c r="BH1601" s="228">
        <f>IF(N1601="sníž. přenesená",J1601,0)</f>
        <v>0</v>
      </c>
      <c r="BI1601" s="228">
        <f>IF(N1601="nulová",J1601,0)</f>
        <v>0</v>
      </c>
      <c r="BJ1601" s="17" t="s">
        <v>148</v>
      </c>
      <c r="BK1601" s="228">
        <f>ROUND(I1601*H1601,2)</f>
        <v>0</v>
      </c>
      <c r="BL1601" s="17" t="s">
        <v>266</v>
      </c>
      <c r="BM1601" s="227" t="s">
        <v>1973</v>
      </c>
    </row>
    <row r="1602" s="13" customFormat="1">
      <c r="A1602" s="13"/>
      <c r="B1602" s="229"/>
      <c r="C1602" s="230"/>
      <c r="D1602" s="231" t="s">
        <v>150</v>
      </c>
      <c r="E1602" s="232" t="s">
        <v>1</v>
      </c>
      <c r="F1602" s="233" t="s">
        <v>1974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150</v>
      </c>
      <c r="AU1602" s="239" t="s">
        <v>148</v>
      </c>
      <c r="AV1602" s="13" t="s">
        <v>81</v>
      </c>
      <c r="AW1602" s="13" t="s">
        <v>30</v>
      </c>
      <c r="AX1602" s="13" t="s">
        <v>73</v>
      </c>
      <c r="AY1602" s="239" t="s">
        <v>140</v>
      </c>
    </row>
    <row r="1603" s="14" customFormat="1">
      <c r="A1603" s="14"/>
      <c r="B1603" s="240"/>
      <c r="C1603" s="241"/>
      <c r="D1603" s="231" t="s">
        <v>150</v>
      </c>
      <c r="E1603" s="242" t="s">
        <v>1</v>
      </c>
      <c r="F1603" s="243" t="s">
        <v>1975</v>
      </c>
      <c r="G1603" s="241"/>
      <c r="H1603" s="244">
        <v>0.75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150</v>
      </c>
      <c r="AU1603" s="250" t="s">
        <v>148</v>
      </c>
      <c r="AV1603" s="14" t="s">
        <v>148</v>
      </c>
      <c r="AW1603" s="14" t="s">
        <v>30</v>
      </c>
      <c r="AX1603" s="14" t="s">
        <v>81</v>
      </c>
      <c r="AY1603" s="250" t="s">
        <v>140</v>
      </c>
    </row>
    <row r="1604" s="14" customFormat="1">
      <c r="A1604" s="14"/>
      <c r="B1604" s="240"/>
      <c r="C1604" s="241"/>
      <c r="D1604" s="231" t="s">
        <v>150</v>
      </c>
      <c r="E1604" s="241"/>
      <c r="F1604" s="243" t="s">
        <v>1976</v>
      </c>
      <c r="G1604" s="241"/>
      <c r="H1604" s="244">
        <v>0.82499999999999996</v>
      </c>
      <c r="I1604" s="245"/>
      <c r="J1604" s="241"/>
      <c r="K1604" s="241"/>
      <c r="L1604" s="246"/>
      <c r="M1604" s="247"/>
      <c r="N1604" s="248"/>
      <c r="O1604" s="248"/>
      <c r="P1604" s="248"/>
      <c r="Q1604" s="248"/>
      <c r="R1604" s="248"/>
      <c r="S1604" s="248"/>
      <c r="T1604" s="249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0" t="s">
        <v>150</v>
      </c>
      <c r="AU1604" s="250" t="s">
        <v>148</v>
      </c>
      <c r="AV1604" s="14" t="s">
        <v>148</v>
      </c>
      <c r="AW1604" s="14" t="s">
        <v>4</v>
      </c>
      <c r="AX1604" s="14" t="s">
        <v>81</v>
      </c>
      <c r="AY1604" s="250" t="s">
        <v>140</v>
      </c>
    </row>
    <row r="1605" s="2" customFormat="1" ht="16.5" customHeight="1">
      <c r="A1605" s="38"/>
      <c r="B1605" s="39"/>
      <c r="C1605" s="215" t="s">
        <v>1977</v>
      </c>
      <c r="D1605" s="215" t="s">
        <v>143</v>
      </c>
      <c r="E1605" s="216" t="s">
        <v>1978</v>
      </c>
      <c r="F1605" s="217" t="s">
        <v>1979</v>
      </c>
      <c r="G1605" s="218" t="s">
        <v>197</v>
      </c>
      <c r="H1605" s="219">
        <v>29</v>
      </c>
      <c r="I1605" s="220"/>
      <c r="J1605" s="221">
        <f>ROUND(I1605*H1605,2)</f>
        <v>0</v>
      </c>
      <c r="K1605" s="222"/>
      <c r="L1605" s="44"/>
      <c r="M1605" s="223" t="s">
        <v>1</v>
      </c>
      <c r="N1605" s="224" t="s">
        <v>39</v>
      </c>
      <c r="O1605" s="91"/>
      <c r="P1605" s="225">
        <f>O1605*H1605</f>
        <v>0</v>
      </c>
      <c r="Q1605" s="225">
        <v>0.0064099999999999999</v>
      </c>
      <c r="R1605" s="225">
        <f>Q1605*H1605</f>
        <v>0.18589</v>
      </c>
      <c r="S1605" s="225">
        <v>0</v>
      </c>
      <c r="T1605" s="226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27" t="s">
        <v>266</v>
      </c>
      <c r="AT1605" s="227" t="s">
        <v>143</v>
      </c>
      <c r="AU1605" s="227" t="s">
        <v>148</v>
      </c>
      <c r="AY1605" s="17" t="s">
        <v>140</v>
      </c>
      <c r="BE1605" s="228">
        <f>IF(N1605="základní",J1605,0)</f>
        <v>0</v>
      </c>
      <c r="BF1605" s="228">
        <f>IF(N1605="snížená",J1605,0)</f>
        <v>0</v>
      </c>
      <c r="BG1605" s="228">
        <f>IF(N1605="zákl. přenesená",J1605,0)</f>
        <v>0</v>
      </c>
      <c r="BH1605" s="228">
        <f>IF(N1605="sníž. přenesená",J1605,0)</f>
        <v>0</v>
      </c>
      <c r="BI1605" s="228">
        <f>IF(N1605="nulová",J1605,0)</f>
        <v>0</v>
      </c>
      <c r="BJ1605" s="17" t="s">
        <v>148</v>
      </c>
      <c r="BK1605" s="228">
        <f>ROUND(I1605*H1605,2)</f>
        <v>0</v>
      </c>
      <c r="BL1605" s="17" t="s">
        <v>266</v>
      </c>
      <c r="BM1605" s="227" t="s">
        <v>1980</v>
      </c>
    </row>
    <row r="1606" s="14" customFormat="1">
      <c r="A1606" s="14"/>
      <c r="B1606" s="240"/>
      <c r="C1606" s="241"/>
      <c r="D1606" s="231" t="s">
        <v>150</v>
      </c>
      <c r="E1606" s="242" t="s">
        <v>1</v>
      </c>
      <c r="F1606" s="243" t="s">
        <v>1981</v>
      </c>
      <c r="G1606" s="241"/>
      <c r="H1606" s="244">
        <v>29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0" t="s">
        <v>150</v>
      </c>
      <c r="AU1606" s="250" t="s">
        <v>148</v>
      </c>
      <c r="AV1606" s="14" t="s">
        <v>148</v>
      </c>
      <c r="AW1606" s="14" t="s">
        <v>30</v>
      </c>
      <c r="AX1606" s="14" t="s">
        <v>81</v>
      </c>
      <c r="AY1606" s="250" t="s">
        <v>140</v>
      </c>
    </row>
    <row r="1607" s="2" customFormat="1" ht="24.15" customHeight="1">
      <c r="A1607" s="38"/>
      <c r="B1607" s="39"/>
      <c r="C1607" s="215" t="s">
        <v>1982</v>
      </c>
      <c r="D1607" s="215" t="s">
        <v>143</v>
      </c>
      <c r="E1607" s="216" t="s">
        <v>1983</v>
      </c>
      <c r="F1607" s="217" t="s">
        <v>1984</v>
      </c>
      <c r="G1607" s="218" t="s">
        <v>173</v>
      </c>
      <c r="H1607" s="219">
        <v>4</v>
      </c>
      <c r="I1607" s="220"/>
      <c r="J1607" s="221">
        <f>ROUND(I1607*H1607,2)</f>
        <v>0</v>
      </c>
      <c r="K1607" s="222"/>
      <c r="L1607" s="44"/>
      <c r="M1607" s="223" t="s">
        <v>1</v>
      </c>
      <c r="N1607" s="224" t="s">
        <v>39</v>
      </c>
      <c r="O1607" s="91"/>
      <c r="P1607" s="225">
        <f>O1607*H1607</f>
        <v>0</v>
      </c>
      <c r="Q1607" s="225">
        <v>0</v>
      </c>
      <c r="R1607" s="225">
        <f>Q1607*H1607</f>
        <v>0</v>
      </c>
      <c r="S1607" s="225">
        <v>0.00036000000000000002</v>
      </c>
      <c r="T1607" s="226">
        <f>S1607*H1607</f>
        <v>0.0014400000000000001</v>
      </c>
      <c r="U1607" s="38"/>
      <c r="V1607" s="38"/>
      <c r="W1607" s="38"/>
      <c r="X1607" s="38"/>
      <c r="Y1607" s="38"/>
      <c r="Z1607" s="38"/>
      <c r="AA1607" s="38"/>
      <c r="AB1607" s="38"/>
      <c r="AC1607" s="38"/>
      <c r="AD1607" s="38"/>
      <c r="AE1607" s="38"/>
      <c r="AR1607" s="227" t="s">
        <v>266</v>
      </c>
      <c r="AT1607" s="227" t="s">
        <v>143</v>
      </c>
      <c r="AU1607" s="227" t="s">
        <v>148</v>
      </c>
      <c r="AY1607" s="17" t="s">
        <v>140</v>
      </c>
      <c r="BE1607" s="228">
        <f>IF(N1607="základní",J1607,0)</f>
        <v>0</v>
      </c>
      <c r="BF1607" s="228">
        <f>IF(N1607="snížená",J1607,0)</f>
        <v>0</v>
      </c>
      <c r="BG1607" s="228">
        <f>IF(N1607="zákl. přenesená",J1607,0)</f>
        <v>0</v>
      </c>
      <c r="BH1607" s="228">
        <f>IF(N1607="sníž. přenesená",J1607,0)</f>
        <v>0</v>
      </c>
      <c r="BI1607" s="228">
        <f>IF(N1607="nulová",J1607,0)</f>
        <v>0</v>
      </c>
      <c r="BJ1607" s="17" t="s">
        <v>148</v>
      </c>
      <c r="BK1607" s="228">
        <f>ROUND(I1607*H1607,2)</f>
        <v>0</v>
      </c>
      <c r="BL1607" s="17" t="s">
        <v>266</v>
      </c>
      <c r="BM1607" s="227" t="s">
        <v>1985</v>
      </c>
    </row>
    <row r="1608" s="13" customFormat="1">
      <c r="A1608" s="13"/>
      <c r="B1608" s="229"/>
      <c r="C1608" s="230"/>
      <c r="D1608" s="231" t="s">
        <v>150</v>
      </c>
      <c r="E1608" s="232" t="s">
        <v>1</v>
      </c>
      <c r="F1608" s="233" t="s">
        <v>217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150</v>
      </c>
      <c r="AU1608" s="239" t="s">
        <v>148</v>
      </c>
      <c r="AV1608" s="13" t="s">
        <v>81</v>
      </c>
      <c r="AW1608" s="13" t="s">
        <v>30</v>
      </c>
      <c r="AX1608" s="13" t="s">
        <v>73</v>
      </c>
      <c r="AY1608" s="239" t="s">
        <v>140</v>
      </c>
    </row>
    <row r="1609" s="14" customFormat="1">
      <c r="A1609" s="14"/>
      <c r="B1609" s="240"/>
      <c r="C1609" s="241"/>
      <c r="D1609" s="231" t="s">
        <v>150</v>
      </c>
      <c r="E1609" s="242" t="s">
        <v>1</v>
      </c>
      <c r="F1609" s="243" t="s">
        <v>81</v>
      </c>
      <c r="G1609" s="241"/>
      <c r="H1609" s="244">
        <v>1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0" t="s">
        <v>150</v>
      </c>
      <c r="AU1609" s="250" t="s">
        <v>148</v>
      </c>
      <c r="AV1609" s="14" t="s">
        <v>148</v>
      </c>
      <c r="AW1609" s="14" t="s">
        <v>30</v>
      </c>
      <c r="AX1609" s="14" t="s">
        <v>73</v>
      </c>
      <c r="AY1609" s="250" t="s">
        <v>140</v>
      </c>
    </row>
    <row r="1610" s="13" customFormat="1">
      <c r="A1610" s="13"/>
      <c r="B1610" s="229"/>
      <c r="C1610" s="230"/>
      <c r="D1610" s="231" t="s">
        <v>150</v>
      </c>
      <c r="E1610" s="232" t="s">
        <v>1</v>
      </c>
      <c r="F1610" s="233" t="s">
        <v>1986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150</v>
      </c>
      <c r="AU1610" s="239" t="s">
        <v>148</v>
      </c>
      <c r="AV1610" s="13" t="s">
        <v>81</v>
      </c>
      <c r="AW1610" s="13" t="s">
        <v>30</v>
      </c>
      <c r="AX1610" s="13" t="s">
        <v>73</v>
      </c>
      <c r="AY1610" s="239" t="s">
        <v>140</v>
      </c>
    </row>
    <row r="1611" s="14" customFormat="1">
      <c r="A1611" s="14"/>
      <c r="B1611" s="240"/>
      <c r="C1611" s="241"/>
      <c r="D1611" s="231" t="s">
        <v>150</v>
      </c>
      <c r="E1611" s="242" t="s">
        <v>1</v>
      </c>
      <c r="F1611" s="243" t="s">
        <v>81</v>
      </c>
      <c r="G1611" s="241"/>
      <c r="H1611" s="244">
        <v>1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150</v>
      </c>
      <c r="AU1611" s="250" t="s">
        <v>148</v>
      </c>
      <c r="AV1611" s="14" t="s">
        <v>148</v>
      </c>
      <c r="AW1611" s="14" t="s">
        <v>30</v>
      </c>
      <c r="AX1611" s="14" t="s">
        <v>73</v>
      </c>
      <c r="AY1611" s="250" t="s">
        <v>140</v>
      </c>
    </row>
    <row r="1612" s="13" customFormat="1">
      <c r="A1612" s="13"/>
      <c r="B1612" s="229"/>
      <c r="C1612" s="230"/>
      <c r="D1612" s="231" t="s">
        <v>150</v>
      </c>
      <c r="E1612" s="232" t="s">
        <v>1</v>
      </c>
      <c r="F1612" s="233" t="s">
        <v>1987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150</v>
      </c>
      <c r="AU1612" s="239" t="s">
        <v>148</v>
      </c>
      <c r="AV1612" s="13" t="s">
        <v>81</v>
      </c>
      <c r="AW1612" s="13" t="s">
        <v>30</v>
      </c>
      <c r="AX1612" s="13" t="s">
        <v>73</v>
      </c>
      <c r="AY1612" s="239" t="s">
        <v>140</v>
      </c>
    </row>
    <row r="1613" s="14" customFormat="1">
      <c r="A1613" s="14"/>
      <c r="B1613" s="240"/>
      <c r="C1613" s="241"/>
      <c r="D1613" s="231" t="s">
        <v>150</v>
      </c>
      <c r="E1613" s="242" t="s">
        <v>1</v>
      </c>
      <c r="F1613" s="243" t="s">
        <v>148</v>
      </c>
      <c r="G1613" s="241"/>
      <c r="H1613" s="244">
        <v>2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150</v>
      </c>
      <c r="AU1613" s="250" t="s">
        <v>148</v>
      </c>
      <c r="AV1613" s="14" t="s">
        <v>148</v>
      </c>
      <c r="AW1613" s="14" t="s">
        <v>30</v>
      </c>
      <c r="AX1613" s="14" t="s">
        <v>73</v>
      </c>
      <c r="AY1613" s="250" t="s">
        <v>140</v>
      </c>
    </row>
    <row r="1614" s="15" customFormat="1">
      <c r="A1614" s="15"/>
      <c r="B1614" s="262"/>
      <c r="C1614" s="263"/>
      <c r="D1614" s="231" t="s">
        <v>150</v>
      </c>
      <c r="E1614" s="264" t="s">
        <v>1</v>
      </c>
      <c r="F1614" s="265" t="s">
        <v>188</v>
      </c>
      <c r="G1614" s="263"/>
      <c r="H1614" s="266">
        <v>4</v>
      </c>
      <c r="I1614" s="267"/>
      <c r="J1614" s="263"/>
      <c r="K1614" s="263"/>
      <c r="L1614" s="268"/>
      <c r="M1614" s="269"/>
      <c r="N1614" s="270"/>
      <c r="O1614" s="270"/>
      <c r="P1614" s="270"/>
      <c r="Q1614" s="270"/>
      <c r="R1614" s="270"/>
      <c r="S1614" s="270"/>
      <c r="T1614" s="271"/>
      <c r="U1614" s="15"/>
      <c r="V1614" s="15"/>
      <c r="W1614" s="15"/>
      <c r="X1614" s="15"/>
      <c r="Y1614" s="15"/>
      <c r="Z1614" s="15"/>
      <c r="AA1614" s="15"/>
      <c r="AB1614" s="15"/>
      <c r="AC1614" s="15"/>
      <c r="AD1614" s="15"/>
      <c r="AE1614" s="15"/>
      <c r="AT1614" s="272" t="s">
        <v>150</v>
      </c>
      <c r="AU1614" s="272" t="s">
        <v>148</v>
      </c>
      <c r="AV1614" s="15" t="s">
        <v>147</v>
      </c>
      <c r="AW1614" s="15" t="s">
        <v>30</v>
      </c>
      <c r="AX1614" s="15" t="s">
        <v>81</v>
      </c>
      <c r="AY1614" s="272" t="s">
        <v>140</v>
      </c>
    </row>
    <row r="1615" s="2" customFormat="1" ht="24.15" customHeight="1">
      <c r="A1615" s="38"/>
      <c r="B1615" s="39"/>
      <c r="C1615" s="215" t="s">
        <v>1988</v>
      </c>
      <c r="D1615" s="215" t="s">
        <v>143</v>
      </c>
      <c r="E1615" s="216" t="s">
        <v>1989</v>
      </c>
      <c r="F1615" s="217" t="s">
        <v>1990</v>
      </c>
      <c r="G1615" s="218" t="s">
        <v>197</v>
      </c>
      <c r="H1615" s="219">
        <v>14.130000000000001</v>
      </c>
      <c r="I1615" s="220"/>
      <c r="J1615" s="221">
        <f>ROUND(I1615*H1615,2)</f>
        <v>0</v>
      </c>
      <c r="K1615" s="222"/>
      <c r="L1615" s="44"/>
      <c r="M1615" s="223" t="s">
        <v>1</v>
      </c>
      <c r="N1615" s="224" t="s">
        <v>39</v>
      </c>
      <c r="O1615" s="91"/>
      <c r="P1615" s="225">
        <f>O1615*H1615</f>
        <v>0</v>
      </c>
      <c r="Q1615" s="225">
        <v>0.00018000000000000001</v>
      </c>
      <c r="R1615" s="225">
        <f>Q1615*H1615</f>
        <v>0.0025434000000000003</v>
      </c>
      <c r="S1615" s="225">
        <v>0</v>
      </c>
      <c r="T1615" s="226">
        <f>S1615*H1615</f>
        <v>0</v>
      </c>
      <c r="U1615" s="38"/>
      <c r="V1615" s="38"/>
      <c r="W1615" s="38"/>
      <c r="X1615" s="38"/>
      <c r="Y1615" s="38"/>
      <c r="Z1615" s="38"/>
      <c r="AA1615" s="38"/>
      <c r="AB1615" s="38"/>
      <c r="AC1615" s="38"/>
      <c r="AD1615" s="38"/>
      <c r="AE1615" s="38"/>
      <c r="AR1615" s="227" t="s">
        <v>266</v>
      </c>
      <c r="AT1615" s="227" t="s">
        <v>143</v>
      </c>
      <c r="AU1615" s="227" t="s">
        <v>148</v>
      </c>
      <c r="AY1615" s="17" t="s">
        <v>140</v>
      </c>
      <c r="BE1615" s="228">
        <f>IF(N1615="základní",J1615,0)</f>
        <v>0</v>
      </c>
      <c r="BF1615" s="228">
        <f>IF(N1615="snížená",J1615,0)</f>
        <v>0</v>
      </c>
      <c r="BG1615" s="228">
        <f>IF(N1615="zákl. přenesená",J1615,0)</f>
        <v>0</v>
      </c>
      <c r="BH1615" s="228">
        <f>IF(N1615="sníž. přenesená",J1615,0)</f>
        <v>0</v>
      </c>
      <c r="BI1615" s="228">
        <f>IF(N1615="nulová",J1615,0)</f>
        <v>0</v>
      </c>
      <c r="BJ1615" s="17" t="s">
        <v>148</v>
      </c>
      <c r="BK1615" s="228">
        <f>ROUND(I1615*H1615,2)</f>
        <v>0</v>
      </c>
      <c r="BL1615" s="17" t="s">
        <v>266</v>
      </c>
      <c r="BM1615" s="227" t="s">
        <v>1991</v>
      </c>
    </row>
    <row r="1616" s="13" customFormat="1">
      <c r="A1616" s="13"/>
      <c r="B1616" s="229"/>
      <c r="C1616" s="230"/>
      <c r="D1616" s="231" t="s">
        <v>150</v>
      </c>
      <c r="E1616" s="232" t="s">
        <v>1</v>
      </c>
      <c r="F1616" s="233" t="s">
        <v>219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150</v>
      </c>
      <c r="AU1616" s="239" t="s">
        <v>148</v>
      </c>
      <c r="AV1616" s="13" t="s">
        <v>81</v>
      </c>
      <c r="AW1616" s="13" t="s">
        <v>30</v>
      </c>
      <c r="AX1616" s="13" t="s">
        <v>73</v>
      </c>
      <c r="AY1616" s="239" t="s">
        <v>140</v>
      </c>
    </row>
    <row r="1617" s="14" customFormat="1">
      <c r="A1617" s="14"/>
      <c r="B1617" s="240"/>
      <c r="C1617" s="241"/>
      <c r="D1617" s="231" t="s">
        <v>150</v>
      </c>
      <c r="E1617" s="242" t="s">
        <v>1</v>
      </c>
      <c r="F1617" s="243" t="s">
        <v>1992</v>
      </c>
      <c r="G1617" s="241"/>
      <c r="H1617" s="244">
        <v>3.7719999999999998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150</v>
      </c>
      <c r="AU1617" s="250" t="s">
        <v>148</v>
      </c>
      <c r="AV1617" s="14" t="s">
        <v>148</v>
      </c>
      <c r="AW1617" s="14" t="s">
        <v>30</v>
      </c>
      <c r="AX1617" s="14" t="s">
        <v>73</v>
      </c>
      <c r="AY1617" s="250" t="s">
        <v>140</v>
      </c>
    </row>
    <row r="1618" s="13" customFormat="1">
      <c r="A1618" s="13"/>
      <c r="B1618" s="229"/>
      <c r="C1618" s="230"/>
      <c r="D1618" s="231" t="s">
        <v>150</v>
      </c>
      <c r="E1618" s="232" t="s">
        <v>1</v>
      </c>
      <c r="F1618" s="233" t="s">
        <v>496</v>
      </c>
      <c r="G1618" s="230"/>
      <c r="H1618" s="232" t="s">
        <v>1</v>
      </c>
      <c r="I1618" s="234"/>
      <c r="J1618" s="230"/>
      <c r="K1618" s="230"/>
      <c r="L1618" s="235"/>
      <c r="M1618" s="236"/>
      <c r="N1618" s="237"/>
      <c r="O1618" s="237"/>
      <c r="P1618" s="237"/>
      <c r="Q1618" s="237"/>
      <c r="R1618" s="237"/>
      <c r="S1618" s="237"/>
      <c r="T1618" s="23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9" t="s">
        <v>150</v>
      </c>
      <c r="AU1618" s="239" t="s">
        <v>148</v>
      </c>
      <c r="AV1618" s="13" t="s">
        <v>81</v>
      </c>
      <c r="AW1618" s="13" t="s">
        <v>30</v>
      </c>
      <c r="AX1618" s="13" t="s">
        <v>73</v>
      </c>
      <c r="AY1618" s="239" t="s">
        <v>140</v>
      </c>
    </row>
    <row r="1619" s="14" customFormat="1">
      <c r="A1619" s="14"/>
      <c r="B1619" s="240"/>
      <c r="C1619" s="241"/>
      <c r="D1619" s="231" t="s">
        <v>150</v>
      </c>
      <c r="E1619" s="242" t="s">
        <v>1</v>
      </c>
      <c r="F1619" s="243" t="s">
        <v>1993</v>
      </c>
      <c r="G1619" s="241"/>
      <c r="H1619" s="244">
        <v>10.358000000000001</v>
      </c>
      <c r="I1619" s="245"/>
      <c r="J1619" s="241"/>
      <c r="K1619" s="241"/>
      <c r="L1619" s="246"/>
      <c r="M1619" s="247"/>
      <c r="N1619" s="248"/>
      <c r="O1619" s="248"/>
      <c r="P1619" s="248"/>
      <c r="Q1619" s="248"/>
      <c r="R1619" s="248"/>
      <c r="S1619" s="248"/>
      <c r="T1619" s="24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50" t="s">
        <v>150</v>
      </c>
      <c r="AU1619" s="250" t="s">
        <v>148</v>
      </c>
      <c r="AV1619" s="14" t="s">
        <v>148</v>
      </c>
      <c r="AW1619" s="14" t="s">
        <v>30</v>
      </c>
      <c r="AX1619" s="14" t="s">
        <v>73</v>
      </c>
      <c r="AY1619" s="250" t="s">
        <v>140</v>
      </c>
    </row>
    <row r="1620" s="15" customFormat="1">
      <c r="A1620" s="15"/>
      <c r="B1620" s="262"/>
      <c r="C1620" s="263"/>
      <c r="D1620" s="231" t="s">
        <v>150</v>
      </c>
      <c r="E1620" s="264" t="s">
        <v>1</v>
      </c>
      <c r="F1620" s="265" t="s">
        <v>188</v>
      </c>
      <c r="G1620" s="263"/>
      <c r="H1620" s="266">
        <v>14.130000000000001</v>
      </c>
      <c r="I1620" s="267"/>
      <c r="J1620" s="263"/>
      <c r="K1620" s="263"/>
      <c r="L1620" s="268"/>
      <c r="M1620" s="269"/>
      <c r="N1620" s="270"/>
      <c r="O1620" s="270"/>
      <c r="P1620" s="270"/>
      <c r="Q1620" s="270"/>
      <c r="R1620" s="270"/>
      <c r="S1620" s="270"/>
      <c r="T1620" s="271"/>
      <c r="U1620" s="15"/>
      <c r="V1620" s="15"/>
      <c r="W1620" s="15"/>
      <c r="X1620" s="15"/>
      <c r="Y1620" s="15"/>
      <c r="Z1620" s="15"/>
      <c r="AA1620" s="15"/>
      <c r="AB1620" s="15"/>
      <c r="AC1620" s="15"/>
      <c r="AD1620" s="15"/>
      <c r="AE1620" s="15"/>
      <c r="AT1620" s="272" t="s">
        <v>150</v>
      </c>
      <c r="AU1620" s="272" t="s">
        <v>148</v>
      </c>
      <c r="AV1620" s="15" t="s">
        <v>147</v>
      </c>
      <c r="AW1620" s="15" t="s">
        <v>30</v>
      </c>
      <c r="AX1620" s="15" t="s">
        <v>81</v>
      </c>
      <c r="AY1620" s="272" t="s">
        <v>140</v>
      </c>
    </row>
    <row r="1621" s="2" customFormat="1" ht="16.5" customHeight="1">
      <c r="A1621" s="38"/>
      <c r="B1621" s="39"/>
      <c r="C1621" s="251" t="s">
        <v>1994</v>
      </c>
      <c r="D1621" s="251" t="s">
        <v>159</v>
      </c>
      <c r="E1621" s="252" t="s">
        <v>1995</v>
      </c>
      <c r="F1621" s="253" t="s">
        <v>1996</v>
      </c>
      <c r="G1621" s="254" t="s">
        <v>197</v>
      </c>
      <c r="H1621" s="255">
        <v>14.837</v>
      </c>
      <c r="I1621" s="256"/>
      <c r="J1621" s="257">
        <f>ROUND(I1621*H1621,2)</f>
        <v>0</v>
      </c>
      <c r="K1621" s="258"/>
      <c r="L1621" s="259"/>
      <c r="M1621" s="260" t="s">
        <v>1</v>
      </c>
      <c r="N1621" s="261" t="s">
        <v>39</v>
      </c>
      <c r="O1621" s="91"/>
      <c r="P1621" s="225">
        <f>O1621*H1621</f>
        <v>0</v>
      </c>
      <c r="Q1621" s="225">
        <v>0.00012</v>
      </c>
      <c r="R1621" s="225">
        <f>Q1621*H1621</f>
        <v>0.0017804400000000001</v>
      </c>
      <c r="S1621" s="225">
        <v>0</v>
      </c>
      <c r="T1621" s="226">
        <f>S1621*H1621</f>
        <v>0</v>
      </c>
      <c r="U1621" s="38"/>
      <c r="V1621" s="38"/>
      <c r="W1621" s="38"/>
      <c r="X1621" s="38"/>
      <c r="Y1621" s="38"/>
      <c r="Z1621" s="38"/>
      <c r="AA1621" s="38"/>
      <c r="AB1621" s="38"/>
      <c r="AC1621" s="38"/>
      <c r="AD1621" s="38"/>
      <c r="AE1621" s="38"/>
      <c r="AR1621" s="227" t="s">
        <v>367</v>
      </c>
      <c r="AT1621" s="227" t="s">
        <v>159</v>
      </c>
      <c r="AU1621" s="227" t="s">
        <v>148</v>
      </c>
      <c r="AY1621" s="17" t="s">
        <v>140</v>
      </c>
      <c r="BE1621" s="228">
        <f>IF(N1621="základní",J1621,0)</f>
        <v>0</v>
      </c>
      <c r="BF1621" s="228">
        <f>IF(N1621="snížená",J1621,0)</f>
        <v>0</v>
      </c>
      <c r="BG1621" s="228">
        <f>IF(N1621="zákl. přenesená",J1621,0)</f>
        <v>0</v>
      </c>
      <c r="BH1621" s="228">
        <f>IF(N1621="sníž. přenesená",J1621,0)</f>
        <v>0</v>
      </c>
      <c r="BI1621" s="228">
        <f>IF(N1621="nulová",J1621,0)</f>
        <v>0</v>
      </c>
      <c r="BJ1621" s="17" t="s">
        <v>148</v>
      </c>
      <c r="BK1621" s="228">
        <f>ROUND(I1621*H1621,2)</f>
        <v>0</v>
      </c>
      <c r="BL1621" s="17" t="s">
        <v>266</v>
      </c>
      <c r="BM1621" s="227" t="s">
        <v>1997</v>
      </c>
    </row>
    <row r="1622" s="14" customFormat="1">
      <c r="A1622" s="14"/>
      <c r="B1622" s="240"/>
      <c r="C1622" s="241"/>
      <c r="D1622" s="231" t="s">
        <v>150</v>
      </c>
      <c r="E1622" s="241"/>
      <c r="F1622" s="243" t="s">
        <v>1998</v>
      </c>
      <c r="G1622" s="241"/>
      <c r="H1622" s="244">
        <v>14.837</v>
      </c>
      <c r="I1622" s="245"/>
      <c r="J1622" s="241"/>
      <c r="K1622" s="241"/>
      <c r="L1622" s="246"/>
      <c r="M1622" s="247"/>
      <c r="N1622" s="248"/>
      <c r="O1622" s="248"/>
      <c r="P1622" s="248"/>
      <c r="Q1622" s="248"/>
      <c r="R1622" s="248"/>
      <c r="S1622" s="248"/>
      <c r="T1622" s="249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0" t="s">
        <v>150</v>
      </c>
      <c r="AU1622" s="250" t="s">
        <v>148</v>
      </c>
      <c r="AV1622" s="14" t="s">
        <v>148</v>
      </c>
      <c r="AW1622" s="14" t="s">
        <v>4</v>
      </c>
      <c r="AX1622" s="14" t="s">
        <v>81</v>
      </c>
      <c r="AY1622" s="250" t="s">
        <v>140</v>
      </c>
    </row>
    <row r="1623" s="2" customFormat="1" ht="24.15" customHeight="1">
      <c r="A1623" s="38"/>
      <c r="B1623" s="39"/>
      <c r="C1623" s="215" t="s">
        <v>1999</v>
      </c>
      <c r="D1623" s="215" t="s">
        <v>143</v>
      </c>
      <c r="E1623" s="216" t="s">
        <v>2000</v>
      </c>
      <c r="F1623" s="217" t="s">
        <v>2001</v>
      </c>
      <c r="G1623" s="218" t="s">
        <v>173</v>
      </c>
      <c r="H1623" s="219">
        <v>2</v>
      </c>
      <c r="I1623" s="220"/>
      <c r="J1623" s="221">
        <f>ROUND(I1623*H1623,2)</f>
        <v>0</v>
      </c>
      <c r="K1623" s="222"/>
      <c r="L1623" s="44"/>
      <c r="M1623" s="223" t="s">
        <v>1</v>
      </c>
      <c r="N1623" s="224" t="s">
        <v>39</v>
      </c>
      <c r="O1623" s="91"/>
      <c r="P1623" s="225">
        <f>O1623*H1623</f>
        <v>0</v>
      </c>
      <c r="Q1623" s="225">
        <v>0.00020000000000000001</v>
      </c>
      <c r="R1623" s="225">
        <f>Q1623*H1623</f>
        <v>0.00040000000000000002</v>
      </c>
      <c r="S1623" s="225">
        <v>0</v>
      </c>
      <c r="T1623" s="226">
        <f>S1623*H1623</f>
        <v>0</v>
      </c>
      <c r="U1623" s="38"/>
      <c r="V1623" s="38"/>
      <c r="W1623" s="38"/>
      <c r="X1623" s="38"/>
      <c r="Y1623" s="38"/>
      <c r="Z1623" s="38"/>
      <c r="AA1623" s="38"/>
      <c r="AB1623" s="38"/>
      <c r="AC1623" s="38"/>
      <c r="AD1623" s="38"/>
      <c r="AE1623" s="38"/>
      <c r="AR1623" s="227" t="s">
        <v>266</v>
      </c>
      <c r="AT1623" s="227" t="s">
        <v>143</v>
      </c>
      <c r="AU1623" s="227" t="s">
        <v>148</v>
      </c>
      <c r="AY1623" s="17" t="s">
        <v>140</v>
      </c>
      <c r="BE1623" s="228">
        <f>IF(N1623="základní",J1623,0)</f>
        <v>0</v>
      </c>
      <c r="BF1623" s="228">
        <f>IF(N1623="snížená",J1623,0)</f>
        <v>0</v>
      </c>
      <c r="BG1623" s="228">
        <f>IF(N1623="zákl. přenesená",J1623,0)</f>
        <v>0</v>
      </c>
      <c r="BH1623" s="228">
        <f>IF(N1623="sníž. přenesená",J1623,0)</f>
        <v>0</v>
      </c>
      <c r="BI1623" s="228">
        <f>IF(N1623="nulová",J1623,0)</f>
        <v>0</v>
      </c>
      <c r="BJ1623" s="17" t="s">
        <v>148</v>
      </c>
      <c r="BK1623" s="228">
        <f>ROUND(I1623*H1623,2)</f>
        <v>0</v>
      </c>
      <c r="BL1623" s="17" t="s">
        <v>266</v>
      </c>
      <c r="BM1623" s="227" t="s">
        <v>2002</v>
      </c>
    </row>
    <row r="1624" s="13" customFormat="1">
      <c r="A1624" s="13"/>
      <c r="B1624" s="229"/>
      <c r="C1624" s="230"/>
      <c r="D1624" s="231" t="s">
        <v>150</v>
      </c>
      <c r="E1624" s="232" t="s">
        <v>1</v>
      </c>
      <c r="F1624" s="233" t="s">
        <v>2003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150</v>
      </c>
      <c r="AU1624" s="239" t="s">
        <v>148</v>
      </c>
      <c r="AV1624" s="13" t="s">
        <v>81</v>
      </c>
      <c r="AW1624" s="13" t="s">
        <v>30</v>
      </c>
      <c r="AX1624" s="13" t="s">
        <v>73</v>
      </c>
      <c r="AY1624" s="239" t="s">
        <v>140</v>
      </c>
    </row>
    <row r="1625" s="14" customFormat="1">
      <c r="A1625" s="14"/>
      <c r="B1625" s="240"/>
      <c r="C1625" s="241"/>
      <c r="D1625" s="231" t="s">
        <v>150</v>
      </c>
      <c r="E1625" s="242" t="s">
        <v>1</v>
      </c>
      <c r="F1625" s="243" t="s">
        <v>573</v>
      </c>
      <c r="G1625" s="241"/>
      <c r="H1625" s="244">
        <v>2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0" t="s">
        <v>150</v>
      </c>
      <c r="AU1625" s="250" t="s">
        <v>148</v>
      </c>
      <c r="AV1625" s="14" t="s">
        <v>148</v>
      </c>
      <c r="AW1625" s="14" t="s">
        <v>30</v>
      </c>
      <c r="AX1625" s="14" t="s">
        <v>81</v>
      </c>
      <c r="AY1625" s="250" t="s">
        <v>140</v>
      </c>
    </row>
    <row r="1626" s="2" customFormat="1" ht="24.15" customHeight="1">
      <c r="A1626" s="38"/>
      <c r="B1626" s="39"/>
      <c r="C1626" s="251" t="s">
        <v>2004</v>
      </c>
      <c r="D1626" s="251" t="s">
        <v>159</v>
      </c>
      <c r="E1626" s="252" t="s">
        <v>2005</v>
      </c>
      <c r="F1626" s="253" t="s">
        <v>2006</v>
      </c>
      <c r="G1626" s="254" t="s">
        <v>173</v>
      </c>
      <c r="H1626" s="255">
        <v>2</v>
      </c>
      <c r="I1626" s="256"/>
      <c r="J1626" s="257">
        <f>ROUND(I1626*H1626,2)</f>
        <v>0</v>
      </c>
      <c r="K1626" s="258"/>
      <c r="L1626" s="259"/>
      <c r="M1626" s="260" t="s">
        <v>1</v>
      </c>
      <c r="N1626" s="261" t="s">
        <v>39</v>
      </c>
      <c r="O1626" s="91"/>
      <c r="P1626" s="225">
        <f>O1626*H1626</f>
        <v>0</v>
      </c>
      <c r="Q1626" s="225">
        <v>0.00013999999999999999</v>
      </c>
      <c r="R1626" s="225">
        <f>Q1626*H1626</f>
        <v>0.00027999999999999998</v>
      </c>
      <c r="S1626" s="225">
        <v>0</v>
      </c>
      <c r="T1626" s="226">
        <f>S1626*H1626</f>
        <v>0</v>
      </c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  <c r="AE1626" s="38"/>
      <c r="AR1626" s="227" t="s">
        <v>367</v>
      </c>
      <c r="AT1626" s="227" t="s">
        <v>159</v>
      </c>
      <c r="AU1626" s="227" t="s">
        <v>148</v>
      </c>
      <c r="AY1626" s="17" t="s">
        <v>140</v>
      </c>
      <c r="BE1626" s="228">
        <f>IF(N1626="základní",J1626,0)</f>
        <v>0</v>
      </c>
      <c r="BF1626" s="228">
        <f>IF(N1626="snížená",J1626,0)</f>
        <v>0</v>
      </c>
      <c r="BG1626" s="228">
        <f>IF(N1626="zákl. přenesená",J1626,0)</f>
        <v>0</v>
      </c>
      <c r="BH1626" s="228">
        <f>IF(N1626="sníž. přenesená",J1626,0)</f>
        <v>0</v>
      </c>
      <c r="BI1626" s="228">
        <f>IF(N1626="nulová",J1626,0)</f>
        <v>0</v>
      </c>
      <c r="BJ1626" s="17" t="s">
        <v>148</v>
      </c>
      <c r="BK1626" s="228">
        <f>ROUND(I1626*H1626,2)</f>
        <v>0</v>
      </c>
      <c r="BL1626" s="17" t="s">
        <v>266</v>
      </c>
      <c r="BM1626" s="227" t="s">
        <v>2007</v>
      </c>
    </row>
    <row r="1627" s="14" customFormat="1">
      <c r="A1627" s="14"/>
      <c r="B1627" s="240"/>
      <c r="C1627" s="241"/>
      <c r="D1627" s="231" t="s">
        <v>150</v>
      </c>
      <c r="E1627" s="242" t="s">
        <v>1</v>
      </c>
      <c r="F1627" s="243" t="s">
        <v>148</v>
      </c>
      <c r="G1627" s="241"/>
      <c r="H1627" s="244">
        <v>2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150</v>
      </c>
      <c r="AU1627" s="250" t="s">
        <v>148</v>
      </c>
      <c r="AV1627" s="14" t="s">
        <v>148</v>
      </c>
      <c r="AW1627" s="14" t="s">
        <v>30</v>
      </c>
      <c r="AX1627" s="14" t="s">
        <v>81</v>
      </c>
      <c r="AY1627" s="250" t="s">
        <v>140</v>
      </c>
    </row>
    <row r="1628" s="2" customFormat="1" ht="16.5" customHeight="1">
      <c r="A1628" s="38"/>
      <c r="B1628" s="39"/>
      <c r="C1628" s="215" t="s">
        <v>2008</v>
      </c>
      <c r="D1628" s="215" t="s">
        <v>143</v>
      </c>
      <c r="E1628" s="216" t="s">
        <v>2009</v>
      </c>
      <c r="F1628" s="217" t="s">
        <v>2010</v>
      </c>
      <c r="G1628" s="218" t="s">
        <v>173</v>
      </c>
      <c r="H1628" s="219">
        <v>6</v>
      </c>
      <c r="I1628" s="220"/>
      <c r="J1628" s="221">
        <f>ROUND(I1628*H1628,2)</f>
        <v>0</v>
      </c>
      <c r="K1628" s="222"/>
      <c r="L1628" s="44"/>
      <c r="M1628" s="223" t="s">
        <v>1</v>
      </c>
      <c r="N1628" s="224" t="s">
        <v>39</v>
      </c>
      <c r="O1628" s="91"/>
      <c r="P1628" s="225">
        <f>O1628*H1628</f>
        <v>0</v>
      </c>
      <c r="Q1628" s="225">
        <v>0</v>
      </c>
      <c r="R1628" s="225">
        <f>Q1628*H1628</f>
        <v>0</v>
      </c>
      <c r="S1628" s="225">
        <v>0</v>
      </c>
      <c r="T1628" s="226">
        <f>S1628*H1628</f>
        <v>0</v>
      </c>
      <c r="U1628" s="38"/>
      <c r="V1628" s="38"/>
      <c r="W1628" s="38"/>
      <c r="X1628" s="38"/>
      <c r="Y1628" s="38"/>
      <c r="Z1628" s="38"/>
      <c r="AA1628" s="38"/>
      <c r="AB1628" s="38"/>
      <c r="AC1628" s="38"/>
      <c r="AD1628" s="38"/>
      <c r="AE1628" s="38"/>
      <c r="AR1628" s="227" t="s">
        <v>266</v>
      </c>
      <c r="AT1628" s="227" t="s">
        <v>143</v>
      </c>
      <c r="AU1628" s="227" t="s">
        <v>148</v>
      </c>
      <c r="AY1628" s="17" t="s">
        <v>140</v>
      </c>
      <c r="BE1628" s="228">
        <f>IF(N1628="základní",J1628,0)</f>
        <v>0</v>
      </c>
      <c r="BF1628" s="228">
        <f>IF(N1628="snížená",J1628,0)</f>
        <v>0</v>
      </c>
      <c r="BG1628" s="228">
        <f>IF(N1628="zákl. přenesená",J1628,0)</f>
        <v>0</v>
      </c>
      <c r="BH1628" s="228">
        <f>IF(N1628="sníž. přenesená",J1628,0)</f>
        <v>0</v>
      </c>
      <c r="BI1628" s="228">
        <f>IF(N1628="nulová",J1628,0)</f>
        <v>0</v>
      </c>
      <c r="BJ1628" s="17" t="s">
        <v>148</v>
      </c>
      <c r="BK1628" s="228">
        <f>ROUND(I1628*H1628,2)</f>
        <v>0</v>
      </c>
      <c r="BL1628" s="17" t="s">
        <v>266</v>
      </c>
      <c r="BM1628" s="227" t="s">
        <v>2011</v>
      </c>
    </row>
    <row r="1629" s="13" customFormat="1">
      <c r="A1629" s="13"/>
      <c r="B1629" s="229"/>
      <c r="C1629" s="230"/>
      <c r="D1629" s="231" t="s">
        <v>150</v>
      </c>
      <c r="E1629" s="232" t="s">
        <v>1</v>
      </c>
      <c r="F1629" s="233" t="s">
        <v>2012</v>
      </c>
      <c r="G1629" s="230"/>
      <c r="H1629" s="232" t="s">
        <v>1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150</v>
      </c>
      <c r="AU1629" s="239" t="s">
        <v>148</v>
      </c>
      <c r="AV1629" s="13" t="s">
        <v>81</v>
      </c>
      <c r="AW1629" s="13" t="s">
        <v>30</v>
      </c>
      <c r="AX1629" s="13" t="s">
        <v>73</v>
      </c>
      <c r="AY1629" s="239" t="s">
        <v>140</v>
      </c>
    </row>
    <row r="1630" s="14" customFormat="1">
      <c r="A1630" s="14"/>
      <c r="B1630" s="240"/>
      <c r="C1630" s="241"/>
      <c r="D1630" s="231" t="s">
        <v>150</v>
      </c>
      <c r="E1630" s="242" t="s">
        <v>1</v>
      </c>
      <c r="F1630" s="243" t="s">
        <v>2013</v>
      </c>
      <c r="G1630" s="241"/>
      <c r="H1630" s="244">
        <v>6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150</v>
      </c>
      <c r="AU1630" s="250" t="s">
        <v>148</v>
      </c>
      <c r="AV1630" s="14" t="s">
        <v>148</v>
      </c>
      <c r="AW1630" s="14" t="s">
        <v>30</v>
      </c>
      <c r="AX1630" s="14" t="s">
        <v>73</v>
      </c>
      <c r="AY1630" s="250" t="s">
        <v>140</v>
      </c>
    </row>
    <row r="1631" s="15" customFormat="1">
      <c r="A1631" s="15"/>
      <c r="B1631" s="262"/>
      <c r="C1631" s="263"/>
      <c r="D1631" s="231" t="s">
        <v>150</v>
      </c>
      <c r="E1631" s="264" t="s">
        <v>1</v>
      </c>
      <c r="F1631" s="265" t="s">
        <v>188</v>
      </c>
      <c r="G1631" s="263"/>
      <c r="H1631" s="266">
        <v>6</v>
      </c>
      <c r="I1631" s="267"/>
      <c r="J1631" s="263"/>
      <c r="K1631" s="263"/>
      <c r="L1631" s="268"/>
      <c r="M1631" s="269"/>
      <c r="N1631" s="270"/>
      <c r="O1631" s="270"/>
      <c r="P1631" s="270"/>
      <c r="Q1631" s="270"/>
      <c r="R1631" s="270"/>
      <c r="S1631" s="270"/>
      <c r="T1631" s="271"/>
      <c r="U1631" s="15"/>
      <c r="V1631" s="15"/>
      <c r="W1631" s="15"/>
      <c r="X1631" s="15"/>
      <c r="Y1631" s="15"/>
      <c r="Z1631" s="15"/>
      <c r="AA1631" s="15"/>
      <c r="AB1631" s="15"/>
      <c r="AC1631" s="15"/>
      <c r="AD1631" s="15"/>
      <c r="AE1631" s="15"/>
      <c r="AT1631" s="272" t="s">
        <v>150</v>
      </c>
      <c r="AU1631" s="272" t="s">
        <v>148</v>
      </c>
      <c r="AV1631" s="15" t="s">
        <v>147</v>
      </c>
      <c r="AW1631" s="15" t="s">
        <v>30</v>
      </c>
      <c r="AX1631" s="15" t="s">
        <v>81</v>
      </c>
      <c r="AY1631" s="272" t="s">
        <v>140</v>
      </c>
    </row>
    <row r="1632" s="2" customFormat="1" ht="16.5" customHeight="1">
      <c r="A1632" s="38"/>
      <c r="B1632" s="39"/>
      <c r="C1632" s="215" t="s">
        <v>2014</v>
      </c>
      <c r="D1632" s="215" t="s">
        <v>143</v>
      </c>
      <c r="E1632" s="216" t="s">
        <v>2015</v>
      </c>
      <c r="F1632" s="217" t="s">
        <v>2016</v>
      </c>
      <c r="G1632" s="218" t="s">
        <v>173</v>
      </c>
      <c r="H1632" s="219">
        <v>5</v>
      </c>
      <c r="I1632" s="220"/>
      <c r="J1632" s="221">
        <f>ROUND(I1632*H1632,2)</f>
        <v>0</v>
      </c>
      <c r="K1632" s="222"/>
      <c r="L1632" s="44"/>
      <c r="M1632" s="223" t="s">
        <v>1</v>
      </c>
      <c r="N1632" s="224" t="s">
        <v>39</v>
      </c>
      <c r="O1632" s="91"/>
      <c r="P1632" s="225">
        <f>O1632*H1632</f>
        <v>0</v>
      </c>
      <c r="Q1632" s="225">
        <v>0</v>
      </c>
      <c r="R1632" s="225">
        <f>Q1632*H1632</f>
        <v>0</v>
      </c>
      <c r="S1632" s="225">
        <v>0</v>
      </c>
      <c r="T1632" s="226">
        <f>S1632*H1632</f>
        <v>0</v>
      </c>
      <c r="U1632" s="38"/>
      <c r="V1632" s="38"/>
      <c r="W1632" s="38"/>
      <c r="X1632" s="38"/>
      <c r="Y1632" s="38"/>
      <c r="Z1632" s="38"/>
      <c r="AA1632" s="38"/>
      <c r="AB1632" s="38"/>
      <c r="AC1632" s="38"/>
      <c r="AD1632" s="38"/>
      <c r="AE1632" s="38"/>
      <c r="AR1632" s="227" t="s">
        <v>266</v>
      </c>
      <c r="AT1632" s="227" t="s">
        <v>143</v>
      </c>
      <c r="AU1632" s="227" t="s">
        <v>148</v>
      </c>
      <c r="AY1632" s="17" t="s">
        <v>140</v>
      </c>
      <c r="BE1632" s="228">
        <f>IF(N1632="základní",J1632,0)</f>
        <v>0</v>
      </c>
      <c r="BF1632" s="228">
        <f>IF(N1632="snížená",J1632,0)</f>
        <v>0</v>
      </c>
      <c r="BG1632" s="228">
        <f>IF(N1632="zákl. přenesená",J1632,0)</f>
        <v>0</v>
      </c>
      <c r="BH1632" s="228">
        <f>IF(N1632="sníž. přenesená",J1632,0)</f>
        <v>0</v>
      </c>
      <c r="BI1632" s="228">
        <f>IF(N1632="nulová",J1632,0)</f>
        <v>0</v>
      </c>
      <c r="BJ1632" s="17" t="s">
        <v>148</v>
      </c>
      <c r="BK1632" s="228">
        <f>ROUND(I1632*H1632,2)</f>
        <v>0</v>
      </c>
      <c r="BL1632" s="17" t="s">
        <v>266</v>
      </c>
      <c r="BM1632" s="227" t="s">
        <v>2017</v>
      </c>
    </row>
    <row r="1633" s="13" customFormat="1">
      <c r="A1633" s="13"/>
      <c r="B1633" s="229"/>
      <c r="C1633" s="230"/>
      <c r="D1633" s="231" t="s">
        <v>150</v>
      </c>
      <c r="E1633" s="232" t="s">
        <v>1</v>
      </c>
      <c r="F1633" s="233" t="s">
        <v>2018</v>
      </c>
      <c r="G1633" s="230"/>
      <c r="H1633" s="232" t="s">
        <v>1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9" t="s">
        <v>150</v>
      </c>
      <c r="AU1633" s="239" t="s">
        <v>148</v>
      </c>
      <c r="AV1633" s="13" t="s">
        <v>81</v>
      </c>
      <c r="AW1633" s="13" t="s">
        <v>30</v>
      </c>
      <c r="AX1633" s="13" t="s">
        <v>73</v>
      </c>
      <c r="AY1633" s="239" t="s">
        <v>140</v>
      </c>
    </row>
    <row r="1634" s="14" customFormat="1">
      <c r="A1634" s="14"/>
      <c r="B1634" s="240"/>
      <c r="C1634" s="241"/>
      <c r="D1634" s="231" t="s">
        <v>150</v>
      </c>
      <c r="E1634" s="242" t="s">
        <v>1</v>
      </c>
      <c r="F1634" s="243" t="s">
        <v>148</v>
      </c>
      <c r="G1634" s="241"/>
      <c r="H1634" s="244">
        <v>2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150</v>
      </c>
      <c r="AU1634" s="250" t="s">
        <v>148</v>
      </c>
      <c r="AV1634" s="14" t="s">
        <v>148</v>
      </c>
      <c r="AW1634" s="14" t="s">
        <v>30</v>
      </c>
      <c r="AX1634" s="14" t="s">
        <v>73</v>
      </c>
      <c r="AY1634" s="250" t="s">
        <v>140</v>
      </c>
    </row>
    <row r="1635" s="13" customFormat="1">
      <c r="A1635" s="13"/>
      <c r="B1635" s="229"/>
      <c r="C1635" s="230"/>
      <c r="D1635" s="231" t="s">
        <v>150</v>
      </c>
      <c r="E1635" s="232" t="s">
        <v>1</v>
      </c>
      <c r="F1635" s="233" t="s">
        <v>2019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150</v>
      </c>
      <c r="AU1635" s="239" t="s">
        <v>148</v>
      </c>
      <c r="AV1635" s="13" t="s">
        <v>81</v>
      </c>
      <c r="AW1635" s="13" t="s">
        <v>30</v>
      </c>
      <c r="AX1635" s="13" t="s">
        <v>73</v>
      </c>
      <c r="AY1635" s="239" t="s">
        <v>140</v>
      </c>
    </row>
    <row r="1636" s="14" customFormat="1">
      <c r="A1636" s="14"/>
      <c r="B1636" s="240"/>
      <c r="C1636" s="241"/>
      <c r="D1636" s="231" t="s">
        <v>150</v>
      </c>
      <c r="E1636" s="242" t="s">
        <v>1</v>
      </c>
      <c r="F1636" s="243" t="s">
        <v>81</v>
      </c>
      <c r="G1636" s="241"/>
      <c r="H1636" s="244">
        <v>1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150</v>
      </c>
      <c r="AU1636" s="250" t="s">
        <v>148</v>
      </c>
      <c r="AV1636" s="14" t="s">
        <v>148</v>
      </c>
      <c r="AW1636" s="14" t="s">
        <v>30</v>
      </c>
      <c r="AX1636" s="14" t="s">
        <v>73</v>
      </c>
      <c r="AY1636" s="250" t="s">
        <v>140</v>
      </c>
    </row>
    <row r="1637" s="13" customFormat="1">
      <c r="A1637" s="13"/>
      <c r="B1637" s="229"/>
      <c r="C1637" s="230"/>
      <c r="D1637" s="231" t="s">
        <v>150</v>
      </c>
      <c r="E1637" s="232" t="s">
        <v>1</v>
      </c>
      <c r="F1637" s="233" t="s">
        <v>2020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150</v>
      </c>
      <c r="AU1637" s="239" t="s">
        <v>148</v>
      </c>
      <c r="AV1637" s="13" t="s">
        <v>81</v>
      </c>
      <c r="AW1637" s="13" t="s">
        <v>30</v>
      </c>
      <c r="AX1637" s="13" t="s">
        <v>73</v>
      </c>
      <c r="AY1637" s="239" t="s">
        <v>140</v>
      </c>
    </row>
    <row r="1638" s="14" customFormat="1">
      <c r="A1638" s="14"/>
      <c r="B1638" s="240"/>
      <c r="C1638" s="241"/>
      <c r="D1638" s="231" t="s">
        <v>150</v>
      </c>
      <c r="E1638" s="242" t="s">
        <v>1</v>
      </c>
      <c r="F1638" s="243" t="s">
        <v>573</v>
      </c>
      <c r="G1638" s="241"/>
      <c r="H1638" s="244">
        <v>2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0" t="s">
        <v>150</v>
      </c>
      <c r="AU1638" s="250" t="s">
        <v>148</v>
      </c>
      <c r="AV1638" s="14" t="s">
        <v>148</v>
      </c>
      <c r="AW1638" s="14" t="s">
        <v>30</v>
      </c>
      <c r="AX1638" s="14" t="s">
        <v>73</v>
      </c>
      <c r="AY1638" s="250" t="s">
        <v>140</v>
      </c>
    </row>
    <row r="1639" s="15" customFormat="1">
      <c r="A1639" s="15"/>
      <c r="B1639" s="262"/>
      <c r="C1639" s="263"/>
      <c r="D1639" s="231" t="s">
        <v>150</v>
      </c>
      <c r="E1639" s="264" t="s">
        <v>1</v>
      </c>
      <c r="F1639" s="265" t="s">
        <v>188</v>
      </c>
      <c r="G1639" s="263"/>
      <c r="H1639" s="266">
        <v>5</v>
      </c>
      <c r="I1639" s="267"/>
      <c r="J1639" s="263"/>
      <c r="K1639" s="263"/>
      <c r="L1639" s="268"/>
      <c r="M1639" s="269"/>
      <c r="N1639" s="270"/>
      <c r="O1639" s="270"/>
      <c r="P1639" s="270"/>
      <c r="Q1639" s="270"/>
      <c r="R1639" s="270"/>
      <c r="S1639" s="270"/>
      <c r="T1639" s="271"/>
      <c r="U1639" s="15"/>
      <c r="V1639" s="15"/>
      <c r="W1639" s="15"/>
      <c r="X1639" s="15"/>
      <c r="Y1639" s="15"/>
      <c r="Z1639" s="15"/>
      <c r="AA1639" s="15"/>
      <c r="AB1639" s="15"/>
      <c r="AC1639" s="15"/>
      <c r="AD1639" s="15"/>
      <c r="AE1639" s="15"/>
      <c r="AT1639" s="272" t="s">
        <v>150</v>
      </c>
      <c r="AU1639" s="272" t="s">
        <v>148</v>
      </c>
      <c r="AV1639" s="15" t="s">
        <v>147</v>
      </c>
      <c r="AW1639" s="15" t="s">
        <v>30</v>
      </c>
      <c r="AX1639" s="15" t="s">
        <v>81</v>
      </c>
      <c r="AY1639" s="272" t="s">
        <v>140</v>
      </c>
    </row>
    <row r="1640" s="2" customFormat="1" ht="16.5" customHeight="1">
      <c r="A1640" s="38"/>
      <c r="B1640" s="39"/>
      <c r="C1640" s="215" t="s">
        <v>2021</v>
      </c>
      <c r="D1640" s="215" t="s">
        <v>143</v>
      </c>
      <c r="E1640" s="216" t="s">
        <v>2022</v>
      </c>
      <c r="F1640" s="217" t="s">
        <v>2023</v>
      </c>
      <c r="G1640" s="218" t="s">
        <v>173</v>
      </c>
      <c r="H1640" s="219">
        <v>1</v>
      </c>
      <c r="I1640" s="220"/>
      <c r="J1640" s="221">
        <f>ROUND(I1640*H1640,2)</f>
        <v>0</v>
      </c>
      <c r="K1640" s="222"/>
      <c r="L1640" s="44"/>
      <c r="M1640" s="223" t="s">
        <v>1</v>
      </c>
      <c r="N1640" s="224" t="s">
        <v>39</v>
      </c>
      <c r="O1640" s="91"/>
      <c r="P1640" s="225">
        <f>O1640*H1640</f>
        <v>0</v>
      </c>
      <c r="Q1640" s="225">
        <v>0</v>
      </c>
      <c r="R1640" s="225">
        <f>Q1640*H1640</f>
        <v>0</v>
      </c>
      <c r="S1640" s="225">
        <v>0</v>
      </c>
      <c r="T1640" s="226">
        <f>S1640*H1640</f>
        <v>0</v>
      </c>
      <c r="U1640" s="38"/>
      <c r="V1640" s="38"/>
      <c r="W1640" s="38"/>
      <c r="X1640" s="38"/>
      <c r="Y1640" s="38"/>
      <c r="Z1640" s="38"/>
      <c r="AA1640" s="38"/>
      <c r="AB1640" s="38"/>
      <c r="AC1640" s="38"/>
      <c r="AD1640" s="38"/>
      <c r="AE1640" s="38"/>
      <c r="AR1640" s="227" t="s">
        <v>266</v>
      </c>
      <c r="AT1640" s="227" t="s">
        <v>143</v>
      </c>
      <c r="AU1640" s="227" t="s">
        <v>148</v>
      </c>
      <c r="AY1640" s="17" t="s">
        <v>140</v>
      </c>
      <c r="BE1640" s="228">
        <f>IF(N1640="základní",J1640,0)</f>
        <v>0</v>
      </c>
      <c r="BF1640" s="228">
        <f>IF(N1640="snížená",J1640,0)</f>
        <v>0</v>
      </c>
      <c r="BG1640" s="228">
        <f>IF(N1640="zákl. přenesená",J1640,0)</f>
        <v>0</v>
      </c>
      <c r="BH1640" s="228">
        <f>IF(N1640="sníž. přenesená",J1640,0)</f>
        <v>0</v>
      </c>
      <c r="BI1640" s="228">
        <f>IF(N1640="nulová",J1640,0)</f>
        <v>0</v>
      </c>
      <c r="BJ1640" s="17" t="s">
        <v>148</v>
      </c>
      <c r="BK1640" s="228">
        <f>ROUND(I1640*H1640,2)</f>
        <v>0</v>
      </c>
      <c r="BL1640" s="17" t="s">
        <v>266</v>
      </c>
      <c r="BM1640" s="227" t="s">
        <v>2024</v>
      </c>
    </row>
    <row r="1641" s="13" customFormat="1">
      <c r="A1641" s="13"/>
      <c r="B1641" s="229"/>
      <c r="C1641" s="230"/>
      <c r="D1641" s="231" t="s">
        <v>150</v>
      </c>
      <c r="E1641" s="232" t="s">
        <v>1</v>
      </c>
      <c r="F1641" s="233" t="s">
        <v>1222</v>
      </c>
      <c r="G1641" s="230"/>
      <c r="H1641" s="232" t="s">
        <v>1</v>
      </c>
      <c r="I1641" s="234"/>
      <c r="J1641" s="230"/>
      <c r="K1641" s="230"/>
      <c r="L1641" s="235"/>
      <c r="M1641" s="236"/>
      <c r="N1641" s="237"/>
      <c r="O1641" s="237"/>
      <c r="P1641" s="237"/>
      <c r="Q1641" s="237"/>
      <c r="R1641" s="237"/>
      <c r="S1641" s="237"/>
      <c r="T1641" s="23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9" t="s">
        <v>150</v>
      </c>
      <c r="AU1641" s="239" t="s">
        <v>148</v>
      </c>
      <c r="AV1641" s="13" t="s">
        <v>81</v>
      </c>
      <c r="AW1641" s="13" t="s">
        <v>30</v>
      </c>
      <c r="AX1641" s="13" t="s">
        <v>73</v>
      </c>
      <c r="AY1641" s="239" t="s">
        <v>140</v>
      </c>
    </row>
    <row r="1642" s="14" customFormat="1">
      <c r="A1642" s="14"/>
      <c r="B1642" s="240"/>
      <c r="C1642" s="241"/>
      <c r="D1642" s="231" t="s">
        <v>150</v>
      </c>
      <c r="E1642" s="242" t="s">
        <v>1</v>
      </c>
      <c r="F1642" s="243" t="s">
        <v>81</v>
      </c>
      <c r="G1642" s="241"/>
      <c r="H1642" s="244">
        <v>1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150</v>
      </c>
      <c r="AU1642" s="250" t="s">
        <v>148</v>
      </c>
      <c r="AV1642" s="14" t="s">
        <v>148</v>
      </c>
      <c r="AW1642" s="14" t="s">
        <v>30</v>
      </c>
      <c r="AX1642" s="14" t="s">
        <v>81</v>
      </c>
      <c r="AY1642" s="250" t="s">
        <v>140</v>
      </c>
    </row>
    <row r="1643" s="2" customFormat="1" ht="24.15" customHeight="1">
      <c r="A1643" s="38"/>
      <c r="B1643" s="39"/>
      <c r="C1643" s="215" t="s">
        <v>2025</v>
      </c>
      <c r="D1643" s="215" t="s">
        <v>143</v>
      </c>
      <c r="E1643" s="216" t="s">
        <v>2026</v>
      </c>
      <c r="F1643" s="217" t="s">
        <v>2027</v>
      </c>
      <c r="G1643" s="218" t="s">
        <v>146</v>
      </c>
      <c r="H1643" s="219">
        <v>26.873000000000001</v>
      </c>
      <c r="I1643" s="220"/>
      <c r="J1643" s="221">
        <f>ROUND(I1643*H1643,2)</f>
        <v>0</v>
      </c>
      <c r="K1643" s="222"/>
      <c r="L1643" s="44"/>
      <c r="M1643" s="223" t="s">
        <v>1</v>
      </c>
      <c r="N1643" s="224" t="s">
        <v>39</v>
      </c>
      <c r="O1643" s="91"/>
      <c r="P1643" s="225">
        <f>O1643*H1643</f>
        <v>0</v>
      </c>
      <c r="Q1643" s="225">
        <v>5.0000000000000002E-05</v>
      </c>
      <c r="R1643" s="225">
        <f>Q1643*H1643</f>
        <v>0.0013436500000000001</v>
      </c>
      <c r="S1643" s="225">
        <v>0</v>
      </c>
      <c r="T1643" s="226">
        <f>S1643*H1643</f>
        <v>0</v>
      </c>
      <c r="U1643" s="38"/>
      <c r="V1643" s="38"/>
      <c r="W1643" s="38"/>
      <c r="X1643" s="38"/>
      <c r="Y1643" s="38"/>
      <c r="Z1643" s="38"/>
      <c r="AA1643" s="38"/>
      <c r="AB1643" s="38"/>
      <c r="AC1643" s="38"/>
      <c r="AD1643" s="38"/>
      <c r="AE1643" s="38"/>
      <c r="AR1643" s="227" t="s">
        <v>266</v>
      </c>
      <c r="AT1643" s="227" t="s">
        <v>143</v>
      </c>
      <c r="AU1643" s="227" t="s">
        <v>148</v>
      </c>
      <c r="AY1643" s="17" t="s">
        <v>140</v>
      </c>
      <c r="BE1643" s="228">
        <f>IF(N1643="základní",J1643,0)</f>
        <v>0</v>
      </c>
      <c r="BF1643" s="228">
        <f>IF(N1643="snížená",J1643,0)</f>
        <v>0</v>
      </c>
      <c r="BG1643" s="228">
        <f>IF(N1643="zákl. přenesená",J1643,0)</f>
        <v>0</v>
      </c>
      <c r="BH1643" s="228">
        <f>IF(N1643="sníž. přenesená",J1643,0)</f>
        <v>0</v>
      </c>
      <c r="BI1643" s="228">
        <f>IF(N1643="nulová",J1643,0)</f>
        <v>0</v>
      </c>
      <c r="BJ1643" s="17" t="s">
        <v>148</v>
      </c>
      <c r="BK1643" s="228">
        <f>ROUND(I1643*H1643,2)</f>
        <v>0</v>
      </c>
      <c r="BL1643" s="17" t="s">
        <v>266</v>
      </c>
      <c r="BM1643" s="227" t="s">
        <v>2028</v>
      </c>
    </row>
    <row r="1644" s="13" customFormat="1">
      <c r="A1644" s="13"/>
      <c r="B1644" s="229"/>
      <c r="C1644" s="230"/>
      <c r="D1644" s="231" t="s">
        <v>150</v>
      </c>
      <c r="E1644" s="232" t="s">
        <v>1</v>
      </c>
      <c r="F1644" s="233" t="s">
        <v>240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150</v>
      </c>
      <c r="AU1644" s="239" t="s">
        <v>148</v>
      </c>
      <c r="AV1644" s="13" t="s">
        <v>81</v>
      </c>
      <c r="AW1644" s="13" t="s">
        <v>30</v>
      </c>
      <c r="AX1644" s="13" t="s">
        <v>73</v>
      </c>
      <c r="AY1644" s="239" t="s">
        <v>140</v>
      </c>
    </row>
    <row r="1645" s="14" customFormat="1">
      <c r="A1645" s="14"/>
      <c r="B1645" s="240"/>
      <c r="C1645" s="241"/>
      <c r="D1645" s="231" t="s">
        <v>150</v>
      </c>
      <c r="E1645" s="242" t="s">
        <v>1</v>
      </c>
      <c r="F1645" s="243" t="s">
        <v>241</v>
      </c>
      <c r="G1645" s="241"/>
      <c r="H1645" s="244">
        <v>21.417000000000002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150</v>
      </c>
      <c r="AU1645" s="250" t="s">
        <v>148</v>
      </c>
      <c r="AV1645" s="14" t="s">
        <v>148</v>
      </c>
      <c r="AW1645" s="14" t="s">
        <v>30</v>
      </c>
      <c r="AX1645" s="14" t="s">
        <v>73</v>
      </c>
      <c r="AY1645" s="250" t="s">
        <v>140</v>
      </c>
    </row>
    <row r="1646" s="13" customFormat="1">
      <c r="A1646" s="13"/>
      <c r="B1646" s="229"/>
      <c r="C1646" s="230"/>
      <c r="D1646" s="231" t="s">
        <v>150</v>
      </c>
      <c r="E1646" s="232" t="s">
        <v>1</v>
      </c>
      <c r="F1646" s="233" t="s">
        <v>242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150</v>
      </c>
      <c r="AU1646" s="239" t="s">
        <v>148</v>
      </c>
      <c r="AV1646" s="13" t="s">
        <v>81</v>
      </c>
      <c r="AW1646" s="13" t="s">
        <v>30</v>
      </c>
      <c r="AX1646" s="13" t="s">
        <v>73</v>
      </c>
      <c r="AY1646" s="239" t="s">
        <v>140</v>
      </c>
    </row>
    <row r="1647" s="14" customFormat="1">
      <c r="A1647" s="14"/>
      <c r="B1647" s="240"/>
      <c r="C1647" s="241"/>
      <c r="D1647" s="231" t="s">
        <v>150</v>
      </c>
      <c r="E1647" s="242" t="s">
        <v>1</v>
      </c>
      <c r="F1647" s="243" t="s">
        <v>243</v>
      </c>
      <c r="G1647" s="241"/>
      <c r="H1647" s="244">
        <v>5.4560000000000004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150</v>
      </c>
      <c r="AU1647" s="250" t="s">
        <v>148</v>
      </c>
      <c r="AV1647" s="14" t="s">
        <v>148</v>
      </c>
      <c r="AW1647" s="14" t="s">
        <v>30</v>
      </c>
      <c r="AX1647" s="14" t="s">
        <v>73</v>
      </c>
      <c r="AY1647" s="250" t="s">
        <v>140</v>
      </c>
    </row>
    <row r="1648" s="15" customFormat="1">
      <c r="A1648" s="15"/>
      <c r="B1648" s="262"/>
      <c r="C1648" s="263"/>
      <c r="D1648" s="231" t="s">
        <v>150</v>
      </c>
      <c r="E1648" s="264" t="s">
        <v>1</v>
      </c>
      <c r="F1648" s="265" t="s">
        <v>188</v>
      </c>
      <c r="G1648" s="263"/>
      <c r="H1648" s="266">
        <v>26.873000000000001</v>
      </c>
      <c r="I1648" s="267"/>
      <c r="J1648" s="263"/>
      <c r="K1648" s="263"/>
      <c r="L1648" s="268"/>
      <c r="M1648" s="269"/>
      <c r="N1648" s="270"/>
      <c r="O1648" s="270"/>
      <c r="P1648" s="270"/>
      <c r="Q1648" s="270"/>
      <c r="R1648" s="270"/>
      <c r="S1648" s="270"/>
      <c r="T1648" s="271"/>
      <c r="U1648" s="15"/>
      <c r="V1648" s="15"/>
      <c r="W1648" s="15"/>
      <c r="X1648" s="15"/>
      <c r="Y1648" s="15"/>
      <c r="Z1648" s="15"/>
      <c r="AA1648" s="15"/>
      <c r="AB1648" s="15"/>
      <c r="AC1648" s="15"/>
      <c r="AD1648" s="15"/>
      <c r="AE1648" s="15"/>
      <c r="AT1648" s="272" t="s">
        <v>150</v>
      </c>
      <c r="AU1648" s="272" t="s">
        <v>148</v>
      </c>
      <c r="AV1648" s="15" t="s">
        <v>147</v>
      </c>
      <c r="AW1648" s="15" t="s">
        <v>30</v>
      </c>
      <c r="AX1648" s="15" t="s">
        <v>81</v>
      </c>
      <c r="AY1648" s="272" t="s">
        <v>140</v>
      </c>
    </row>
    <row r="1649" s="2" customFormat="1" ht="24.15" customHeight="1">
      <c r="A1649" s="38"/>
      <c r="B1649" s="39"/>
      <c r="C1649" s="215" t="s">
        <v>2029</v>
      </c>
      <c r="D1649" s="215" t="s">
        <v>143</v>
      </c>
      <c r="E1649" s="216" t="s">
        <v>2030</v>
      </c>
      <c r="F1649" s="217" t="s">
        <v>2031</v>
      </c>
      <c r="G1649" s="218" t="s">
        <v>197</v>
      </c>
      <c r="H1649" s="219">
        <v>10</v>
      </c>
      <c r="I1649" s="220"/>
      <c r="J1649" s="221">
        <f>ROUND(I1649*H1649,2)</f>
        <v>0</v>
      </c>
      <c r="K1649" s="222"/>
      <c r="L1649" s="44"/>
      <c r="M1649" s="223" t="s">
        <v>1</v>
      </c>
      <c r="N1649" s="224" t="s">
        <v>39</v>
      </c>
      <c r="O1649" s="91"/>
      <c r="P1649" s="225">
        <f>O1649*H1649</f>
        <v>0</v>
      </c>
      <c r="Q1649" s="225">
        <v>0.00095</v>
      </c>
      <c r="R1649" s="225">
        <f>Q1649*H1649</f>
        <v>0.0094999999999999998</v>
      </c>
      <c r="S1649" s="225">
        <v>0</v>
      </c>
      <c r="T1649" s="226">
        <f>S1649*H1649</f>
        <v>0</v>
      </c>
      <c r="U1649" s="38"/>
      <c r="V1649" s="38"/>
      <c r="W1649" s="38"/>
      <c r="X1649" s="38"/>
      <c r="Y1649" s="38"/>
      <c r="Z1649" s="38"/>
      <c r="AA1649" s="38"/>
      <c r="AB1649" s="38"/>
      <c r="AC1649" s="38"/>
      <c r="AD1649" s="38"/>
      <c r="AE1649" s="38"/>
      <c r="AR1649" s="227" t="s">
        <v>266</v>
      </c>
      <c r="AT1649" s="227" t="s">
        <v>143</v>
      </c>
      <c r="AU1649" s="227" t="s">
        <v>148</v>
      </c>
      <c r="AY1649" s="17" t="s">
        <v>140</v>
      </c>
      <c r="BE1649" s="228">
        <f>IF(N1649="základní",J1649,0)</f>
        <v>0</v>
      </c>
      <c r="BF1649" s="228">
        <f>IF(N1649="snížená",J1649,0)</f>
        <v>0</v>
      </c>
      <c r="BG1649" s="228">
        <f>IF(N1649="zákl. přenesená",J1649,0)</f>
        <v>0</v>
      </c>
      <c r="BH1649" s="228">
        <f>IF(N1649="sníž. přenesená",J1649,0)</f>
        <v>0</v>
      </c>
      <c r="BI1649" s="228">
        <f>IF(N1649="nulová",J1649,0)</f>
        <v>0</v>
      </c>
      <c r="BJ1649" s="17" t="s">
        <v>148</v>
      </c>
      <c r="BK1649" s="228">
        <f>ROUND(I1649*H1649,2)</f>
        <v>0</v>
      </c>
      <c r="BL1649" s="17" t="s">
        <v>266</v>
      </c>
      <c r="BM1649" s="227" t="s">
        <v>2032</v>
      </c>
    </row>
    <row r="1650" s="14" customFormat="1">
      <c r="A1650" s="14"/>
      <c r="B1650" s="240"/>
      <c r="C1650" s="241"/>
      <c r="D1650" s="231" t="s">
        <v>150</v>
      </c>
      <c r="E1650" s="242" t="s">
        <v>1</v>
      </c>
      <c r="F1650" s="243" t="s">
        <v>205</v>
      </c>
      <c r="G1650" s="241"/>
      <c r="H1650" s="244">
        <v>10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150</v>
      </c>
      <c r="AU1650" s="250" t="s">
        <v>148</v>
      </c>
      <c r="AV1650" s="14" t="s">
        <v>148</v>
      </c>
      <c r="AW1650" s="14" t="s">
        <v>30</v>
      </c>
      <c r="AX1650" s="14" t="s">
        <v>81</v>
      </c>
      <c r="AY1650" s="250" t="s">
        <v>140</v>
      </c>
    </row>
    <row r="1651" s="2" customFormat="1" ht="24.15" customHeight="1">
      <c r="A1651" s="38"/>
      <c r="B1651" s="39"/>
      <c r="C1651" s="215" t="s">
        <v>2033</v>
      </c>
      <c r="D1651" s="215" t="s">
        <v>143</v>
      </c>
      <c r="E1651" s="216" t="s">
        <v>2034</v>
      </c>
      <c r="F1651" s="217" t="s">
        <v>2035</v>
      </c>
      <c r="G1651" s="218" t="s">
        <v>155</v>
      </c>
      <c r="H1651" s="219">
        <v>1.0980000000000001</v>
      </c>
      <c r="I1651" s="220"/>
      <c r="J1651" s="221">
        <f>ROUND(I1651*H1651,2)</f>
        <v>0</v>
      </c>
      <c r="K1651" s="222"/>
      <c r="L1651" s="44"/>
      <c r="M1651" s="223" t="s">
        <v>1</v>
      </c>
      <c r="N1651" s="224" t="s">
        <v>39</v>
      </c>
      <c r="O1651" s="91"/>
      <c r="P1651" s="225">
        <f>O1651*H1651</f>
        <v>0</v>
      </c>
      <c r="Q1651" s="225">
        <v>0</v>
      </c>
      <c r="R1651" s="225">
        <f>Q1651*H1651</f>
        <v>0</v>
      </c>
      <c r="S1651" s="225">
        <v>0</v>
      </c>
      <c r="T1651" s="226">
        <f>S1651*H1651</f>
        <v>0</v>
      </c>
      <c r="U1651" s="38"/>
      <c r="V1651" s="38"/>
      <c r="W1651" s="38"/>
      <c r="X1651" s="38"/>
      <c r="Y1651" s="38"/>
      <c r="Z1651" s="38"/>
      <c r="AA1651" s="38"/>
      <c r="AB1651" s="38"/>
      <c r="AC1651" s="38"/>
      <c r="AD1651" s="38"/>
      <c r="AE1651" s="38"/>
      <c r="AR1651" s="227" t="s">
        <v>266</v>
      </c>
      <c r="AT1651" s="227" t="s">
        <v>143</v>
      </c>
      <c r="AU1651" s="227" t="s">
        <v>148</v>
      </c>
      <c r="AY1651" s="17" t="s">
        <v>140</v>
      </c>
      <c r="BE1651" s="228">
        <f>IF(N1651="základní",J1651,0)</f>
        <v>0</v>
      </c>
      <c r="BF1651" s="228">
        <f>IF(N1651="snížená",J1651,0)</f>
        <v>0</v>
      </c>
      <c r="BG1651" s="228">
        <f>IF(N1651="zákl. přenesená",J1651,0)</f>
        <v>0</v>
      </c>
      <c r="BH1651" s="228">
        <f>IF(N1651="sníž. přenesená",J1651,0)</f>
        <v>0</v>
      </c>
      <c r="BI1651" s="228">
        <f>IF(N1651="nulová",J1651,0)</f>
        <v>0</v>
      </c>
      <c r="BJ1651" s="17" t="s">
        <v>148</v>
      </c>
      <c r="BK1651" s="228">
        <f>ROUND(I1651*H1651,2)</f>
        <v>0</v>
      </c>
      <c r="BL1651" s="17" t="s">
        <v>266</v>
      </c>
      <c r="BM1651" s="227" t="s">
        <v>2036</v>
      </c>
    </row>
    <row r="1652" s="2" customFormat="1" ht="24.15" customHeight="1">
      <c r="A1652" s="38"/>
      <c r="B1652" s="39"/>
      <c r="C1652" s="215" t="s">
        <v>2037</v>
      </c>
      <c r="D1652" s="215" t="s">
        <v>143</v>
      </c>
      <c r="E1652" s="216" t="s">
        <v>2038</v>
      </c>
      <c r="F1652" s="217" t="s">
        <v>2039</v>
      </c>
      <c r="G1652" s="218" t="s">
        <v>155</v>
      </c>
      <c r="H1652" s="219">
        <v>1.0980000000000001</v>
      </c>
      <c r="I1652" s="220"/>
      <c r="J1652" s="221">
        <f>ROUND(I1652*H1652,2)</f>
        <v>0</v>
      </c>
      <c r="K1652" s="222"/>
      <c r="L1652" s="44"/>
      <c r="M1652" s="223" t="s">
        <v>1</v>
      </c>
      <c r="N1652" s="224" t="s">
        <v>39</v>
      </c>
      <c r="O1652" s="91"/>
      <c r="P1652" s="225">
        <f>O1652*H1652</f>
        <v>0</v>
      </c>
      <c r="Q1652" s="225">
        <v>0</v>
      </c>
      <c r="R1652" s="225">
        <f>Q1652*H1652</f>
        <v>0</v>
      </c>
      <c r="S1652" s="225">
        <v>0</v>
      </c>
      <c r="T1652" s="226">
        <f>S1652*H1652</f>
        <v>0</v>
      </c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R1652" s="227" t="s">
        <v>266</v>
      </c>
      <c r="AT1652" s="227" t="s">
        <v>143</v>
      </c>
      <c r="AU1652" s="227" t="s">
        <v>148</v>
      </c>
      <c r="AY1652" s="17" t="s">
        <v>140</v>
      </c>
      <c r="BE1652" s="228">
        <f>IF(N1652="základní",J1652,0)</f>
        <v>0</v>
      </c>
      <c r="BF1652" s="228">
        <f>IF(N1652="snížená",J1652,0)</f>
        <v>0</v>
      </c>
      <c r="BG1652" s="228">
        <f>IF(N1652="zákl. přenesená",J1652,0)</f>
        <v>0</v>
      </c>
      <c r="BH1652" s="228">
        <f>IF(N1652="sníž. přenesená",J1652,0)</f>
        <v>0</v>
      </c>
      <c r="BI1652" s="228">
        <f>IF(N1652="nulová",J1652,0)</f>
        <v>0</v>
      </c>
      <c r="BJ1652" s="17" t="s">
        <v>148</v>
      </c>
      <c r="BK1652" s="228">
        <f>ROUND(I1652*H1652,2)</f>
        <v>0</v>
      </c>
      <c r="BL1652" s="17" t="s">
        <v>266</v>
      </c>
      <c r="BM1652" s="227" t="s">
        <v>2040</v>
      </c>
    </row>
    <row r="1653" s="2" customFormat="1" ht="24.15" customHeight="1">
      <c r="A1653" s="38"/>
      <c r="B1653" s="39"/>
      <c r="C1653" s="215" t="s">
        <v>2041</v>
      </c>
      <c r="D1653" s="215" t="s">
        <v>143</v>
      </c>
      <c r="E1653" s="216" t="s">
        <v>2042</v>
      </c>
      <c r="F1653" s="217" t="s">
        <v>2043</v>
      </c>
      <c r="G1653" s="218" t="s">
        <v>155</v>
      </c>
      <c r="H1653" s="219">
        <v>1.0980000000000001</v>
      </c>
      <c r="I1653" s="220"/>
      <c r="J1653" s="221">
        <f>ROUND(I1653*H1653,2)</f>
        <v>0</v>
      </c>
      <c r="K1653" s="222"/>
      <c r="L1653" s="44"/>
      <c r="M1653" s="223" t="s">
        <v>1</v>
      </c>
      <c r="N1653" s="224" t="s">
        <v>39</v>
      </c>
      <c r="O1653" s="91"/>
      <c r="P1653" s="225">
        <f>O1653*H1653</f>
        <v>0</v>
      </c>
      <c r="Q1653" s="225">
        <v>0</v>
      </c>
      <c r="R1653" s="225">
        <f>Q1653*H1653</f>
        <v>0</v>
      </c>
      <c r="S1653" s="225">
        <v>0</v>
      </c>
      <c r="T1653" s="226">
        <f>S1653*H1653</f>
        <v>0</v>
      </c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  <c r="AE1653" s="38"/>
      <c r="AR1653" s="227" t="s">
        <v>266</v>
      </c>
      <c r="AT1653" s="227" t="s">
        <v>143</v>
      </c>
      <c r="AU1653" s="227" t="s">
        <v>148</v>
      </c>
      <c r="AY1653" s="17" t="s">
        <v>140</v>
      </c>
      <c r="BE1653" s="228">
        <f>IF(N1653="základní",J1653,0)</f>
        <v>0</v>
      </c>
      <c r="BF1653" s="228">
        <f>IF(N1653="snížená",J1653,0)</f>
        <v>0</v>
      </c>
      <c r="BG1653" s="228">
        <f>IF(N1653="zákl. přenesená",J1653,0)</f>
        <v>0</v>
      </c>
      <c r="BH1653" s="228">
        <f>IF(N1653="sníž. přenesená",J1653,0)</f>
        <v>0</v>
      </c>
      <c r="BI1653" s="228">
        <f>IF(N1653="nulová",J1653,0)</f>
        <v>0</v>
      </c>
      <c r="BJ1653" s="17" t="s">
        <v>148</v>
      </c>
      <c r="BK1653" s="228">
        <f>ROUND(I1653*H1653,2)</f>
        <v>0</v>
      </c>
      <c r="BL1653" s="17" t="s">
        <v>266</v>
      </c>
      <c r="BM1653" s="227" t="s">
        <v>2044</v>
      </c>
    </row>
    <row r="1654" s="12" customFormat="1" ht="22.8" customHeight="1">
      <c r="A1654" s="12"/>
      <c r="B1654" s="199"/>
      <c r="C1654" s="200"/>
      <c r="D1654" s="201" t="s">
        <v>72</v>
      </c>
      <c r="E1654" s="213" t="s">
        <v>2045</v>
      </c>
      <c r="F1654" s="213" t="s">
        <v>2046</v>
      </c>
      <c r="G1654" s="200"/>
      <c r="H1654" s="200"/>
      <c r="I1654" s="203"/>
      <c r="J1654" s="214">
        <f>BK1654</f>
        <v>0</v>
      </c>
      <c r="K1654" s="200"/>
      <c r="L1654" s="205"/>
      <c r="M1654" s="206"/>
      <c r="N1654" s="207"/>
      <c r="O1654" s="207"/>
      <c r="P1654" s="208">
        <f>SUM(P1655:P1734)</f>
        <v>0</v>
      </c>
      <c r="Q1654" s="207"/>
      <c r="R1654" s="208">
        <f>SUM(R1655:R1734)</f>
        <v>0.010788820000000001</v>
      </c>
      <c r="S1654" s="207"/>
      <c r="T1654" s="209">
        <f>SUM(T1655:T1734)</f>
        <v>0</v>
      </c>
      <c r="U1654" s="12"/>
      <c r="V1654" s="12"/>
      <c r="W1654" s="12"/>
      <c r="X1654" s="12"/>
      <c r="Y1654" s="12"/>
      <c r="Z1654" s="12"/>
      <c r="AA1654" s="12"/>
      <c r="AB1654" s="12"/>
      <c r="AC1654" s="12"/>
      <c r="AD1654" s="12"/>
      <c r="AE1654" s="12"/>
      <c r="AR1654" s="210" t="s">
        <v>148</v>
      </c>
      <c r="AT1654" s="211" t="s">
        <v>72</v>
      </c>
      <c r="AU1654" s="211" t="s">
        <v>81</v>
      </c>
      <c r="AY1654" s="210" t="s">
        <v>140</v>
      </c>
      <c r="BK1654" s="212">
        <f>SUM(BK1655:BK1734)</f>
        <v>0</v>
      </c>
    </row>
    <row r="1655" s="2" customFormat="1" ht="24.15" customHeight="1">
      <c r="A1655" s="38"/>
      <c r="B1655" s="39"/>
      <c r="C1655" s="215" t="s">
        <v>2047</v>
      </c>
      <c r="D1655" s="215" t="s">
        <v>143</v>
      </c>
      <c r="E1655" s="216" t="s">
        <v>2048</v>
      </c>
      <c r="F1655" s="217" t="s">
        <v>2049</v>
      </c>
      <c r="G1655" s="218" t="s">
        <v>173</v>
      </c>
      <c r="H1655" s="219">
        <v>1</v>
      </c>
      <c r="I1655" s="220"/>
      <c r="J1655" s="221">
        <f>ROUND(I1655*H1655,2)</f>
        <v>0</v>
      </c>
      <c r="K1655" s="222"/>
      <c r="L1655" s="44"/>
      <c r="M1655" s="223" t="s">
        <v>1</v>
      </c>
      <c r="N1655" s="224" t="s">
        <v>39</v>
      </c>
      <c r="O1655" s="91"/>
      <c r="P1655" s="225">
        <f>O1655*H1655</f>
        <v>0</v>
      </c>
      <c r="Q1655" s="225">
        <v>0</v>
      </c>
      <c r="R1655" s="225">
        <f>Q1655*H1655</f>
        <v>0</v>
      </c>
      <c r="S1655" s="225">
        <v>0</v>
      </c>
      <c r="T1655" s="226">
        <f>S1655*H1655</f>
        <v>0</v>
      </c>
      <c r="U1655" s="38"/>
      <c r="V1655" s="38"/>
      <c r="W1655" s="38"/>
      <c r="X1655" s="38"/>
      <c r="Y1655" s="38"/>
      <c r="Z1655" s="38"/>
      <c r="AA1655" s="38"/>
      <c r="AB1655" s="38"/>
      <c r="AC1655" s="38"/>
      <c r="AD1655" s="38"/>
      <c r="AE1655" s="38"/>
      <c r="AR1655" s="227" t="s">
        <v>266</v>
      </c>
      <c r="AT1655" s="227" t="s">
        <v>143</v>
      </c>
      <c r="AU1655" s="227" t="s">
        <v>148</v>
      </c>
      <c r="AY1655" s="17" t="s">
        <v>140</v>
      </c>
      <c r="BE1655" s="228">
        <f>IF(N1655="základní",J1655,0)</f>
        <v>0</v>
      </c>
      <c r="BF1655" s="228">
        <f>IF(N1655="snížená",J1655,0)</f>
        <v>0</v>
      </c>
      <c r="BG1655" s="228">
        <f>IF(N1655="zákl. přenesená",J1655,0)</f>
        <v>0</v>
      </c>
      <c r="BH1655" s="228">
        <f>IF(N1655="sníž. přenesená",J1655,0)</f>
        <v>0</v>
      </c>
      <c r="BI1655" s="228">
        <f>IF(N1655="nulová",J1655,0)</f>
        <v>0</v>
      </c>
      <c r="BJ1655" s="17" t="s">
        <v>148</v>
      </c>
      <c r="BK1655" s="228">
        <f>ROUND(I1655*H1655,2)</f>
        <v>0</v>
      </c>
      <c r="BL1655" s="17" t="s">
        <v>266</v>
      </c>
      <c r="BM1655" s="227" t="s">
        <v>2050</v>
      </c>
    </row>
    <row r="1656" s="13" customFormat="1">
      <c r="A1656" s="13"/>
      <c r="B1656" s="229"/>
      <c r="C1656" s="230"/>
      <c r="D1656" s="231" t="s">
        <v>150</v>
      </c>
      <c r="E1656" s="232" t="s">
        <v>1</v>
      </c>
      <c r="F1656" s="233" t="s">
        <v>2051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150</v>
      </c>
      <c r="AU1656" s="239" t="s">
        <v>148</v>
      </c>
      <c r="AV1656" s="13" t="s">
        <v>81</v>
      </c>
      <c r="AW1656" s="13" t="s">
        <v>30</v>
      </c>
      <c r="AX1656" s="13" t="s">
        <v>73</v>
      </c>
      <c r="AY1656" s="239" t="s">
        <v>140</v>
      </c>
    </row>
    <row r="1657" s="14" customFormat="1">
      <c r="A1657" s="14"/>
      <c r="B1657" s="240"/>
      <c r="C1657" s="241"/>
      <c r="D1657" s="231" t="s">
        <v>150</v>
      </c>
      <c r="E1657" s="242" t="s">
        <v>1</v>
      </c>
      <c r="F1657" s="243" t="s">
        <v>81</v>
      </c>
      <c r="G1657" s="241"/>
      <c r="H1657" s="244">
        <v>1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150</v>
      </c>
      <c r="AU1657" s="250" t="s">
        <v>148</v>
      </c>
      <c r="AV1657" s="14" t="s">
        <v>148</v>
      </c>
      <c r="AW1657" s="14" t="s">
        <v>30</v>
      </c>
      <c r="AX1657" s="14" t="s">
        <v>73</v>
      </c>
      <c r="AY1657" s="250" t="s">
        <v>140</v>
      </c>
    </row>
    <row r="1658" s="15" customFormat="1">
      <c r="A1658" s="15"/>
      <c r="B1658" s="262"/>
      <c r="C1658" s="263"/>
      <c r="D1658" s="231" t="s">
        <v>150</v>
      </c>
      <c r="E1658" s="264" t="s">
        <v>1</v>
      </c>
      <c r="F1658" s="265" t="s">
        <v>188</v>
      </c>
      <c r="G1658" s="263"/>
      <c r="H1658" s="266">
        <v>1</v>
      </c>
      <c r="I1658" s="267"/>
      <c r="J1658" s="263"/>
      <c r="K1658" s="263"/>
      <c r="L1658" s="268"/>
      <c r="M1658" s="269"/>
      <c r="N1658" s="270"/>
      <c r="O1658" s="270"/>
      <c r="P1658" s="270"/>
      <c r="Q1658" s="270"/>
      <c r="R1658" s="270"/>
      <c r="S1658" s="270"/>
      <c r="T1658" s="271"/>
      <c r="U1658" s="15"/>
      <c r="V1658" s="15"/>
      <c r="W1658" s="15"/>
      <c r="X1658" s="15"/>
      <c r="Y1658" s="15"/>
      <c r="Z1658" s="15"/>
      <c r="AA1658" s="15"/>
      <c r="AB1658" s="15"/>
      <c r="AC1658" s="15"/>
      <c r="AD1658" s="15"/>
      <c r="AE1658" s="15"/>
      <c r="AT1658" s="272" t="s">
        <v>150</v>
      </c>
      <c r="AU1658" s="272" t="s">
        <v>148</v>
      </c>
      <c r="AV1658" s="15" t="s">
        <v>147</v>
      </c>
      <c r="AW1658" s="15" t="s">
        <v>30</v>
      </c>
      <c r="AX1658" s="15" t="s">
        <v>81</v>
      </c>
      <c r="AY1658" s="272" t="s">
        <v>140</v>
      </c>
    </row>
    <row r="1659" s="2" customFormat="1" ht="24.15" customHeight="1">
      <c r="A1659" s="38"/>
      <c r="B1659" s="39"/>
      <c r="C1659" s="215" t="s">
        <v>2052</v>
      </c>
      <c r="D1659" s="215" t="s">
        <v>143</v>
      </c>
      <c r="E1659" s="216" t="s">
        <v>2053</v>
      </c>
      <c r="F1659" s="217" t="s">
        <v>2054</v>
      </c>
      <c r="G1659" s="218" t="s">
        <v>146</v>
      </c>
      <c r="H1659" s="219">
        <v>3.9340000000000002</v>
      </c>
      <c r="I1659" s="220"/>
      <c r="J1659" s="221">
        <f>ROUND(I1659*H1659,2)</f>
        <v>0</v>
      </c>
      <c r="K1659" s="222"/>
      <c r="L1659" s="44"/>
      <c r="M1659" s="223" t="s">
        <v>1</v>
      </c>
      <c r="N1659" s="224" t="s">
        <v>39</v>
      </c>
      <c r="O1659" s="91"/>
      <c r="P1659" s="225">
        <f>O1659*H1659</f>
        <v>0</v>
      </c>
      <c r="Q1659" s="225">
        <v>0</v>
      </c>
      <c r="R1659" s="225">
        <f>Q1659*H1659</f>
        <v>0</v>
      </c>
      <c r="S1659" s="225">
        <v>0</v>
      </c>
      <c r="T1659" s="226">
        <f>S1659*H1659</f>
        <v>0</v>
      </c>
      <c r="U1659" s="38"/>
      <c r="V1659" s="38"/>
      <c r="W1659" s="38"/>
      <c r="X1659" s="38"/>
      <c r="Y1659" s="38"/>
      <c r="Z1659" s="38"/>
      <c r="AA1659" s="38"/>
      <c r="AB1659" s="38"/>
      <c r="AC1659" s="38"/>
      <c r="AD1659" s="38"/>
      <c r="AE1659" s="38"/>
      <c r="AR1659" s="227" t="s">
        <v>266</v>
      </c>
      <c r="AT1659" s="227" t="s">
        <v>143</v>
      </c>
      <c r="AU1659" s="227" t="s">
        <v>148</v>
      </c>
      <c r="AY1659" s="17" t="s">
        <v>140</v>
      </c>
      <c r="BE1659" s="228">
        <f>IF(N1659="základní",J1659,0)</f>
        <v>0</v>
      </c>
      <c r="BF1659" s="228">
        <f>IF(N1659="snížená",J1659,0)</f>
        <v>0</v>
      </c>
      <c r="BG1659" s="228">
        <f>IF(N1659="zákl. přenesená",J1659,0)</f>
        <v>0</v>
      </c>
      <c r="BH1659" s="228">
        <f>IF(N1659="sníž. přenesená",J1659,0)</f>
        <v>0</v>
      </c>
      <c r="BI1659" s="228">
        <f>IF(N1659="nulová",J1659,0)</f>
        <v>0</v>
      </c>
      <c r="BJ1659" s="17" t="s">
        <v>148</v>
      </c>
      <c r="BK1659" s="228">
        <f>ROUND(I1659*H1659,2)</f>
        <v>0</v>
      </c>
      <c r="BL1659" s="17" t="s">
        <v>266</v>
      </c>
      <c r="BM1659" s="227" t="s">
        <v>2055</v>
      </c>
    </row>
    <row r="1660" s="13" customFormat="1">
      <c r="A1660" s="13"/>
      <c r="B1660" s="229"/>
      <c r="C1660" s="230"/>
      <c r="D1660" s="231" t="s">
        <v>150</v>
      </c>
      <c r="E1660" s="232" t="s">
        <v>1</v>
      </c>
      <c r="F1660" s="233" t="s">
        <v>1698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150</v>
      </c>
      <c r="AU1660" s="239" t="s">
        <v>148</v>
      </c>
      <c r="AV1660" s="13" t="s">
        <v>81</v>
      </c>
      <c r="AW1660" s="13" t="s">
        <v>30</v>
      </c>
      <c r="AX1660" s="13" t="s">
        <v>73</v>
      </c>
      <c r="AY1660" s="239" t="s">
        <v>140</v>
      </c>
    </row>
    <row r="1661" s="14" customFormat="1">
      <c r="A1661" s="14"/>
      <c r="B1661" s="240"/>
      <c r="C1661" s="241"/>
      <c r="D1661" s="231" t="s">
        <v>150</v>
      </c>
      <c r="E1661" s="242" t="s">
        <v>1</v>
      </c>
      <c r="F1661" s="243" t="s">
        <v>2056</v>
      </c>
      <c r="G1661" s="241"/>
      <c r="H1661" s="244">
        <v>3.9340000000000002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150</v>
      </c>
      <c r="AU1661" s="250" t="s">
        <v>148</v>
      </c>
      <c r="AV1661" s="14" t="s">
        <v>148</v>
      </c>
      <c r="AW1661" s="14" t="s">
        <v>30</v>
      </c>
      <c r="AX1661" s="14" t="s">
        <v>73</v>
      </c>
      <c r="AY1661" s="250" t="s">
        <v>140</v>
      </c>
    </row>
    <row r="1662" s="15" customFormat="1">
      <c r="A1662" s="15"/>
      <c r="B1662" s="262"/>
      <c r="C1662" s="263"/>
      <c r="D1662" s="231" t="s">
        <v>150</v>
      </c>
      <c r="E1662" s="264" t="s">
        <v>1</v>
      </c>
      <c r="F1662" s="265" t="s">
        <v>188</v>
      </c>
      <c r="G1662" s="263"/>
      <c r="H1662" s="266">
        <v>3.9340000000000002</v>
      </c>
      <c r="I1662" s="267"/>
      <c r="J1662" s="263"/>
      <c r="K1662" s="263"/>
      <c r="L1662" s="268"/>
      <c r="M1662" s="269"/>
      <c r="N1662" s="270"/>
      <c r="O1662" s="270"/>
      <c r="P1662" s="270"/>
      <c r="Q1662" s="270"/>
      <c r="R1662" s="270"/>
      <c r="S1662" s="270"/>
      <c r="T1662" s="271"/>
      <c r="U1662" s="15"/>
      <c r="V1662" s="15"/>
      <c r="W1662" s="15"/>
      <c r="X1662" s="15"/>
      <c r="Y1662" s="15"/>
      <c r="Z1662" s="15"/>
      <c r="AA1662" s="15"/>
      <c r="AB1662" s="15"/>
      <c r="AC1662" s="15"/>
      <c r="AD1662" s="15"/>
      <c r="AE1662" s="15"/>
      <c r="AT1662" s="272" t="s">
        <v>150</v>
      </c>
      <c r="AU1662" s="272" t="s">
        <v>148</v>
      </c>
      <c r="AV1662" s="15" t="s">
        <v>147</v>
      </c>
      <c r="AW1662" s="15" t="s">
        <v>30</v>
      </c>
      <c r="AX1662" s="15" t="s">
        <v>81</v>
      </c>
      <c r="AY1662" s="272" t="s">
        <v>140</v>
      </c>
    </row>
    <row r="1663" s="2" customFormat="1" ht="24.15" customHeight="1">
      <c r="A1663" s="38"/>
      <c r="B1663" s="39"/>
      <c r="C1663" s="215" t="s">
        <v>2057</v>
      </c>
      <c r="D1663" s="215" t="s">
        <v>143</v>
      </c>
      <c r="E1663" s="216" t="s">
        <v>2058</v>
      </c>
      <c r="F1663" s="217" t="s">
        <v>2059</v>
      </c>
      <c r="G1663" s="218" t="s">
        <v>146</v>
      </c>
      <c r="H1663" s="219">
        <v>9.8979999999999997</v>
      </c>
      <c r="I1663" s="220"/>
      <c r="J1663" s="221">
        <f>ROUND(I1663*H1663,2)</f>
        <v>0</v>
      </c>
      <c r="K1663" s="222"/>
      <c r="L1663" s="44"/>
      <c r="M1663" s="223" t="s">
        <v>1</v>
      </c>
      <c r="N1663" s="224" t="s">
        <v>39</v>
      </c>
      <c r="O1663" s="91"/>
      <c r="P1663" s="225">
        <f>O1663*H1663</f>
        <v>0</v>
      </c>
      <c r="Q1663" s="225">
        <v>2.0000000000000002E-05</v>
      </c>
      <c r="R1663" s="225">
        <f>Q1663*H1663</f>
        <v>0.00019796000000000001</v>
      </c>
      <c r="S1663" s="225">
        <v>0</v>
      </c>
      <c r="T1663" s="226">
        <f>S1663*H1663</f>
        <v>0</v>
      </c>
      <c r="U1663" s="38"/>
      <c r="V1663" s="38"/>
      <c r="W1663" s="38"/>
      <c r="X1663" s="38"/>
      <c r="Y1663" s="38"/>
      <c r="Z1663" s="38"/>
      <c r="AA1663" s="38"/>
      <c r="AB1663" s="38"/>
      <c r="AC1663" s="38"/>
      <c r="AD1663" s="38"/>
      <c r="AE1663" s="38"/>
      <c r="AR1663" s="227" t="s">
        <v>266</v>
      </c>
      <c r="AT1663" s="227" t="s">
        <v>143</v>
      </c>
      <c r="AU1663" s="227" t="s">
        <v>148</v>
      </c>
      <c r="AY1663" s="17" t="s">
        <v>140</v>
      </c>
      <c r="BE1663" s="228">
        <f>IF(N1663="základní",J1663,0)</f>
        <v>0</v>
      </c>
      <c r="BF1663" s="228">
        <f>IF(N1663="snížená",J1663,0)</f>
        <v>0</v>
      </c>
      <c r="BG1663" s="228">
        <f>IF(N1663="zákl. přenesená",J1663,0)</f>
        <v>0</v>
      </c>
      <c r="BH1663" s="228">
        <f>IF(N1663="sníž. přenesená",J1663,0)</f>
        <v>0</v>
      </c>
      <c r="BI1663" s="228">
        <f>IF(N1663="nulová",J1663,0)</f>
        <v>0</v>
      </c>
      <c r="BJ1663" s="17" t="s">
        <v>148</v>
      </c>
      <c r="BK1663" s="228">
        <f>ROUND(I1663*H1663,2)</f>
        <v>0</v>
      </c>
      <c r="BL1663" s="17" t="s">
        <v>266</v>
      </c>
      <c r="BM1663" s="227" t="s">
        <v>2060</v>
      </c>
    </row>
    <row r="1664" s="13" customFormat="1">
      <c r="A1664" s="13"/>
      <c r="B1664" s="229"/>
      <c r="C1664" s="230"/>
      <c r="D1664" s="231" t="s">
        <v>150</v>
      </c>
      <c r="E1664" s="232" t="s">
        <v>1</v>
      </c>
      <c r="F1664" s="233" t="s">
        <v>2061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150</v>
      </c>
      <c r="AU1664" s="239" t="s">
        <v>148</v>
      </c>
      <c r="AV1664" s="13" t="s">
        <v>81</v>
      </c>
      <c r="AW1664" s="13" t="s">
        <v>30</v>
      </c>
      <c r="AX1664" s="13" t="s">
        <v>73</v>
      </c>
      <c r="AY1664" s="239" t="s">
        <v>140</v>
      </c>
    </row>
    <row r="1665" s="13" customFormat="1">
      <c r="A1665" s="13"/>
      <c r="B1665" s="229"/>
      <c r="C1665" s="230"/>
      <c r="D1665" s="231" t="s">
        <v>150</v>
      </c>
      <c r="E1665" s="232" t="s">
        <v>1</v>
      </c>
      <c r="F1665" s="233" t="s">
        <v>2062</v>
      </c>
      <c r="G1665" s="230"/>
      <c r="H1665" s="232" t="s">
        <v>1</v>
      </c>
      <c r="I1665" s="234"/>
      <c r="J1665" s="230"/>
      <c r="K1665" s="230"/>
      <c r="L1665" s="235"/>
      <c r="M1665" s="236"/>
      <c r="N1665" s="237"/>
      <c r="O1665" s="237"/>
      <c r="P1665" s="237"/>
      <c r="Q1665" s="237"/>
      <c r="R1665" s="237"/>
      <c r="S1665" s="237"/>
      <c r="T1665" s="23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39" t="s">
        <v>150</v>
      </c>
      <c r="AU1665" s="239" t="s">
        <v>148</v>
      </c>
      <c r="AV1665" s="13" t="s">
        <v>81</v>
      </c>
      <c r="AW1665" s="13" t="s">
        <v>30</v>
      </c>
      <c r="AX1665" s="13" t="s">
        <v>73</v>
      </c>
      <c r="AY1665" s="239" t="s">
        <v>140</v>
      </c>
    </row>
    <row r="1666" s="14" customFormat="1">
      <c r="A1666" s="14"/>
      <c r="B1666" s="240"/>
      <c r="C1666" s="241"/>
      <c r="D1666" s="231" t="s">
        <v>150</v>
      </c>
      <c r="E1666" s="242" t="s">
        <v>1</v>
      </c>
      <c r="F1666" s="243" t="s">
        <v>2063</v>
      </c>
      <c r="G1666" s="241"/>
      <c r="H1666" s="244">
        <v>6.048</v>
      </c>
      <c r="I1666" s="245"/>
      <c r="J1666" s="241"/>
      <c r="K1666" s="241"/>
      <c r="L1666" s="246"/>
      <c r="M1666" s="247"/>
      <c r="N1666" s="248"/>
      <c r="O1666" s="248"/>
      <c r="P1666" s="248"/>
      <c r="Q1666" s="248"/>
      <c r="R1666" s="248"/>
      <c r="S1666" s="248"/>
      <c r="T1666" s="249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50" t="s">
        <v>150</v>
      </c>
      <c r="AU1666" s="250" t="s">
        <v>148</v>
      </c>
      <c r="AV1666" s="14" t="s">
        <v>148</v>
      </c>
      <c r="AW1666" s="14" t="s">
        <v>30</v>
      </c>
      <c r="AX1666" s="14" t="s">
        <v>73</v>
      </c>
      <c r="AY1666" s="250" t="s">
        <v>140</v>
      </c>
    </row>
    <row r="1667" s="13" customFormat="1">
      <c r="A1667" s="13"/>
      <c r="B1667" s="229"/>
      <c r="C1667" s="230"/>
      <c r="D1667" s="231" t="s">
        <v>150</v>
      </c>
      <c r="E1667" s="232" t="s">
        <v>1</v>
      </c>
      <c r="F1667" s="233" t="s">
        <v>2064</v>
      </c>
      <c r="G1667" s="230"/>
      <c r="H1667" s="232" t="s">
        <v>1</v>
      </c>
      <c r="I1667" s="234"/>
      <c r="J1667" s="230"/>
      <c r="K1667" s="230"/>
      <c r="L1667" s="235"/>
      <c r="M1667" s="236"/>
      <c r="N1667" s="237"/>
      <c r="O1667" s="237"/>
      <c r="P1667" s="237"/>
      <c r="Q1667" s="237"/>
      <c r="R1667" s="237"/>
      <c r="S1667" s="237"/>
      <c r="T1667" s="23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39" t="s">
        <v>150</v>
      </c>
      <c r="AU1667" s="239" t="s">
        <v>148</v>
      </c>
      <c r="AV1667" s="13" t="s">
        <v>81</v>
      </c>
      <c r="AW1667" s="13" t="s">
        <v>30</v>
      </c>
      <c r="AX1667" s="13" t="s">
        <v>73</v>
      </c>
      <c r="AY1667" s="239" t="s">
        <v>140</v>
      </c>
    </row>
    <row r="1668" s="13" customFormat="1">
      <c r="A1668" s="13"/>
      <c r="B1668" s="229"/>
      <c r="C1668" s="230"/>
      <c r="D1668" s="231" t="s">
        <v>150</v>
      </c>
      <c r="E1668" s="232" t="s">
        <v>1</v>
      </c>
      <c r="F1668" s="233" t="s">
        <v>2065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150</v>
      </c>
      <c r="AU1668" s="239" t="s">
        <v>148</v>
      </c>
      <c r="AV1668" s="13" t="s">
        <v>81</v>
      </c>
      <c r="AW1668" s="13" t="s">
        <v>30</v>
      </c>
      <c r="AX1668" s="13" t="s">
        <v>73</v>
      </c>
      <c r="AY1668" s="239" t="s">
        <v>140</v>
      </c>
    </row>
    <row r="1669" s="14" customFormat="1">
      <c r="A1669" s="14"/>
      <c r="B1669" s="240"/>
      <c r="C1669" s="241"/>
      <c r="D1669" s="231" t="s">
        <v>150</v>
      </c>
      <c r="E1669" s="242" t="s">
        <v>1</v>
      </c>
      <c r="F1669" s="243" t="s">
        <v>2066</v>
      </c>
      <c r="G1669" s="241"/>
      <c r="H1669" s="244">
        <v>3.8500000000000001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150</v>
      </c>
      <c r="AU1669" s="250" t="s">
        <v>148</v>
      </c>
      <c r="AV1669" s="14" t="s">
        <v>148</v>
      </c>
      <c r="AW1669" s="14" t="s">
        <v>30</v>
      </c>
      <c r="AX1669" s="14" t="s">
        <v>73</v>
      </c>
      <c r="AY1669" s="250" t="s">
        <v>140</v>
      </c>
    </row>
    <row r="1670" s="15" customFormat="1">
      <c r="A1670" s="15"/>
      <c r="B1670" s="262"/>
      <c r="C1670" s="263"/>
      <c r="D1670" s="231" t="s">
        <v>150</v>
      </c>
      <c r="E1670" s="264" t="s">
        <v>1</v>
      </c>
      <c r="F1670" s="265" t="s">
        <v>188</v>
      </c>
      <c r="G1670" s="263"/>
      <c r="H1670" s="266">
        <v>9.8979999999999997</v>
      </c>
      <c r="I1670" s="267"/>
      <c r="J1670" s="263"/>
      <c r="K1670" s="263"/>
      <c r="L1670" s="268"/>
      <c r="M1670" s="269"/>
      <c r="N1670" s="270"/>
      <c r="O1670" s="270"/>
      <c r="P1670" s="270"/>
      <c r="Q1670" s="270"/>
      <c r="R1670" s="270"/>
      <c r="S1670" s="270"/>
      <c r="T1670" s="271"/>
      <c r="U1670" s="15"/>
      <c r="V1670" s="15"/>
      <c r="W1670" s="15"/>
      <c r="X1670" s="15"/>
      <c r="Y1670" s="15"/>
      <c r="Z1670" s="15"/>
      <c r="AA1670" s="15"/>
      <c r="AB1670" s="15"/>
      <c r="AC1670" s="15"/>
      <c r="AD1670" s="15"/>
      <c r="AE1670" s="15"/>
      <c r="AT1670" s="272" t="s">
        <v>150</v>
      </c>
      <c r="AU1670" s="272" t="s">
        <v>148</v>
      </c>
      <c r="AV1670" s="15" t="s">
        <v>147</v>
      </c>
      <c r="AW1670" s="15" t="s">
        <v>30</v>
      </c>
      <c r="AX1670" s="15" t="s">
        <v>81</v>
      </c>
      <c r="AY1670" s="272" t="s">
        <v>140</v>
      </c>
    </row>
    <row r="1671" s="2" customFormat="1" ht="24.15" customHeight="1">
      <c r="A1671" s="38"/>
      <c r="B1671" s="39"/>
      <c r="C1671" s="215" t="s">
        <v>2067</v>
      </c>
      <c r="D1671" s="215" t="s">
        <v>143</v>
      </c>
      <c r="E1671" s="216" t="s">
        <v>2068</v>
      </c>
      <c r="F1671" s="217" t="s">
        <v>2069</v>
      </c>
      <c r="G1671" s="218" t="s">
        <v>146</v>
      </c>
      <c r="H1671" s="219">
        <v>9.8979999999999997</v>
      </c>
      <c r="I1671" s="220"/>
      <c r="J1671" s="221">
        <f>ROUND(I1671*H1671,2)</f>
        <v>0</v>
      </c>
      <c r="K1671" s="222"/>
      <c r="L1671" s="44"/>
      <c r="M1671" s="223" t="s">
        <v>1</v>
      </c>
      <c r="N1671" s="224" t="s">
        <v>39</v>
      </c>
      <c r="O1671" s="91"/>
      <c r="P1671" s="225">
        <f>O1671*H1671</f>
        <v>0</v>
      </c>
      <c r="Q1671" s="225">
        <v>2.0000000000000002E-05</v>
      </c>
      <c r="R1671" s="225">
        <f>Q1671*H1671</f>
        <v>0.00019796000000000001</v>
      </c>
      <c r="S1671" s="225">
        <v>0</v>
      </c>
      <c r="T1671" s="226">
        <f>S1671*H1671</f>
        <v>0</v>
      </c>
      <c r="U1671" s="38"/>
      <c r="V1671" s="38"/>
      <c r="W1671" s="38"/>
      <c r="X1671" s="38"/>
      <c r="Y1671" s="38"/>
      <c r="Z1671" s="38"/>
      <c r="AA1671" s="38"/>
      <c r="AB1671" s="38"/>
      <c r="AC1671" s="38"/>
      <c r="AD1671" s="38"/>
      <c r="AE1671" s="38"/>
      <c r="AR1671" s="227" t="s">
        <v>266</v>
      </c>
      <c r="AT1671" s="227" t="s">
        <v>143</v>
      </c>
      <c r="AU1671" s="227" t="s">
        <v>148</v>
      </c>
      <c r="AY1671" s="17" t="s">
        <v>140</v>
      </c>
      <c r="BE1671" s="228">
        <f>IF(N1671="základní",J1671,0)</f>
        <v>0</v>
      </c>
      <c r="BF1671" s="228">
        <f>IF(N1671="snížená",J1671,0)</f>
        <v>0</v>
      </c>
      <c r="BG1671" s="228">
        <f>IF(N1671="zákl. přenesená",J1671,0)</f>
        <v>0</v>
      </c>
      <c r="BH1671" s="228">
        <f>IF(N1671="sníž. přenesená",J1671,0)</f>
        <v>0</v>
      </c>
      <c r="BI1671" s="228">
        <f>IF(N1671="nulová",J1671,0)</f>
        <v>0</v>
      </c>
      <c r="BJ1671" s="17" t="s">
        <v>148</v>
      </c>
      <c r="BK1671" s="228">
        <f>ROUND(I1671*H1671,2)</f>
        <v>0</v>
      </c>
      <c r="BL1671" s="17" t="s">
        <v>266</v>
      </c>
      <c r="BM1671" s="227" t="s">
        <v>2070</v>
      </c>
    </row>
    <row r="1672" s="13" customFormat="1">
      <c r="A1672" s="13"/>
      <c r="B1672" s="229"/>
      <c r="C1672" s="230"/>
      <c r="D1672" s="231" t="s">
        <v>150</v>
      </c>
      <c r="E1672" s="232" t="s">
        <v>1</v>
      </c>
      <c r="F1672" s="233" t="s">
        <v>2071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150</v>
      </c>
      <c r="AU1672" s="239" t="s">
        <v>148</v>
      </c>
      <c r="AV1672" s="13" t="s">
        <v>81</v>
      </c>
      <c r="AW1672" s="13" t="s">
        <v>30</v>
      </c>
      <c r="AX1672" s="13" t="s">
        <v>73</v>
      </c>
      <c r="AY1672" s="239" t="s">
        <v>140</v>
      </c>
    </row>
    <row r="1673" s="13" customFormat="1">
      <c r="A1673" s="13"/>
      <c r="B1673" s="229"/>
      <c r="C1673" s="230"/>
      <c r="D1673" s="231" t="s">
        <v>150</v>
      </c>
      <c r="E1673" s="232" t="s">
        <v>1</v>
      </c>
      <c r="F1673" s="233" t="s">
        <v>2062</v>
      </c>
      <c r="G1673" s="230"/>
      <c r="H1673" s="232" t="s">
        <v>1</v>
      </c>
      <c r="I1673" s="234"/>
      <c r="J1673" s="230"/>
      <c r="K1673" s="230"/>
      <c r="L1673" s="235"/>
      <c r="M1673" s="236"/>
      <c r="N1673" s="237"/>
      <c r="O1673" s="237"/>
      <c r="P1673" s="237"/>
      <c r="Q1673" s="237"/>
      <c r="R1673" s="237"/>
      <c r="S1673" s="237"/>
      <c r="T1673" s="23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9" t="s">
        <v>150</v>
      </c>
      <c r="AU1673" s="239" t="s">
        <v>148</v>
      </c>
      <c r="AV1673" s="13" t="s">
        <v>81</v>
      </c>
      <c r="AW1673" s="13" t="s">
        <v>30</v>
      </c>
      <c r="AX1673" s="13" t="s">
        <v>73</v>
      </c>
      <c r="AY1673" s="239" t="s">
        <v>140</v>
      </c>
    </row>
    <row r="1674" s="14" customFormat="1">
      <c r="A1674" s="14"/>
      <c r="B1674" s="240"/>
      <c r="C1674" s="241"/>
      <c r="D1674" s="231" t="s">
        <v>150</v>
      </c>
      <c r="E1674" s="242" t="s">
        <v>1</v>
      </c>
      <c r="F1674" s="243" t="s">
        <v>2063</v>
      </c>
      <c r="G1674" s="241"/>
      <c r="H1674" s="244">
        <v>6.048</v>
      </c>
      <c r="I1674" s="245"/>
      <c r="J1674" s="241"/>
      <c r="K1674" s="241"/>
      <c r="L1674" s="246"/>
      <c r="M1674" s="247"/>
      <c r="N1674" s="248"/>
      <c r="O1674" s="248"/>
      <c r="P1674" s="248"/>
      <c r="Q1674" s="248"/>
      <c r="R1674" s="248"/>
      <c r="S1674" s="248"/>
      <c r="T1674" s="249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0" t="s">
        <v>150</v>
      </c>
      <c r="AU1674" s="250" t="s">
        <v>148</v>
      </c>
      <c r="AV1674" s="14" t="s">
        <v>148</v>
      </c>
      <c r="AW1674" s="14" t="s">
        <v>30</v>
      </c>
      <c r="AX1674" s="14" t="s">
        <v>73</v>
      </c>
      <c r="AY1674" s="250" t="s">
        <v>140</v>
      </c>
    </row>
    <row r="1675" s="13" customFormat="1">
      <c r="A1675" s="13"/>
      <c r="B1675" s="229"/>
      <c r="C1675" s="230"/>
      <c r="D1675" s="231" t="s">
        <v>150</v>
      </c>
      <c r="E1675" s="232" t="s">
        <v>1</v>
      </c>
      <c r="F1675" s="233" t="s">
        <v>2064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150</v>
      </c>
      <c r="AU1675" s="239" t="s">
        <v>148</v>
      </c>
      <c r="AV1675" s="13" t="s">
        <v>81</v>
      </c>
      <c r="AW1675" s="13" t="s">
        <v>30</v>
      </c>
      <c r="AX1675" s="13" t="s">
        <v>73</v>
      </c>
      <c r="AY1675" s="239" t="s">
        <v>140</v>
      </c>
    </row>
    <row r="1676" s="13" customFormat="1">
      <c r="A1676" s="13"/>
      <c r="B1676" s="229"/>
      <c r="C1676" s="230"/>
      <c r="D1676" s="231" t="s">
        <v>150</v>
      </c>
      <c r="E1676" s="232" t="s">
        <v>1</v>
      </c>
      <c r="F1676" s="233" t="s">
        <v>2065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150</v>
      </c>
      <c r="AU1676" s="239" t="s">
        <v>148</v>
      </c>
      <c r="AV1676" s="13" t="s">
        <v>81</v>
      </c>
      <c r="AW1676" s="13" t="s">
        <v>30</v>
      </c>
      <c r="AX1676" s="13" t="s">
        <v>73</v>
      </c>
      <c r="AY1676" s="239" t="s">
        <v>140</v>
      </c>
    </row>
    <row r="1677" s="14" customFormat="1">
      <c r="A1677" s="14"/>
      <c r="B1677" s="240"/>
      <c r="C1677" s="241"/>
      <c r="D1677" s="231" t="s">
        <v>150</v>
      </c>
      <c r="E1677" s="242" t="s">
        <v>1</v>
      </c>
      <c r="F1677" s="243" t="s">
        <v>2066</v>
      </c>
      <c r="G1677" s="241"/>
      <c r="H1677" s="244">
        <v>3.8500000000000001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150</v>
      </c>
      <c r="AU1677" s="250" t="s">
        <v>148</v>
      </c>
      <c r="AV1677" s="14" t="s">
        <v>148</v>
      </c>
      <c r="AW1677" s="14" t="s">
        <v>30</v>
      </c>
      <c r="AX1677" s="14" t="s">
        <v>73</v>
      </c>
      <c r="AY1677" s="250" t="s">
        <v>140</v>
      </c>
    </row>
    <row r="1678" s="15" customFormat="1">
      <c r="A1678" s="15"/>
      <c r="B1678" s="262"/>
      <c r="C1678" s="263"/>
      <c r="D1678" s="231" t="s">
        <v>150</v>
      </c>
      <c r="E1678" s="264" t="s">
        <v>1</v>
      </c>
      <c r="F1678" s="265" t="s">
        <v>188</v>
      </c>
      <c r="G1678" s="263"/>
      <c r="H1678" s="266">
        <v>9.8979999999999997</v>
      </c>
      <c r="I1678" s="267"/>
      <c r="J1678" s="263"/>
      <c r="K1678" s="263"/>
      <c r="L1678" s="268"/>
      <c r="M1678" s="269"/>
      <c r="N1678" s="270"/>
      <c r="O1678" s="270"/>
      <c r="P1678" s="270"/>
      <c r="Q1678" s="270"/>
      <c r="R1678" s="270"/>
      <c r="S1678" s="270"/>
      <c r="T1678" s="271"/>
      <c r="U1678" s="15"/>
      <c r="V1678" s="15"/>
      <c r="W1678" s="15"/>
      <c r="X1678" s="15"/>
      <c r="Y1678" s="15"/>
      <c r="Z1678" s="15"/>
      <c r="AA1678" s="15"/>
      <c r="AB1678" s="15"/>
      <c r="AC1678" s="15"/>
      <c r="AD1678" s="15"/>
      <c r="AE1678" s="15"/>
      <c r="AT1678" s="272" t="s">
        <v>150</v>
      </c>
      <c r="AU1678" s="272" t="s">
        <v>148</v>
      </c>
      <c r="AV1678" s="15" t="s">
        <v>147</v>
      </c>
      <c r="AW1678" s="15" t="s">
        <v>30</v>
      </c>
      <c r="AX1678" s="15" t="s">
        <v>81</v>
      </c>
      <c r="AY1678" s="272" t="s">
        <v>140</v>
      </c>
    </row>
    <row r="1679" s="2" customFormat="1" ht="24.15" customHeight="1">
      <c r="A1679" s="38"/>
      <c r="B1679" s="39"/>
      <c r="C1679" s="215" t="s">
        <v>2072</v>
      </c>
      <c r="D1679" s="215" t="s">
        <v>143</v>
      </c>
      <c r="E1679" s="216" t="s">
        <v>2073</v>
      </c>
      <c r="F1679" s="217" t="s">
        <v>2074</v>
      </c>
      <c r="G1679" s="218" t="s">
        <v>146</v>
      </c>
      <c r="H1679" s="219">
        <v>39.593000000000004</v>
      </c>
      <c r="I1679" s="220"/>
      <c r="J1679" s="221">
        <f>ROUND(I1679*H1679,2)</f>
        <v>0</v>
      </c>
      <c r="K1679" s="222"/>
      <c r="L1679" s="44"/>
      <c r="M1679" s="223" t="s">
        <v>1</v>
      </c>
      <c r="N1679" s="224" t="s">
        <v>39</v>
      </c>
      <c r="O1679" s="91"/>
      <c r="P1679" s="225">
        <f>O1679*H1679</f>
        <v>0</v>
      </c>
      <c r="Q1679" s="225">
        <v>0</v>
      </c>
      <c r="R1679" s="225">
        <f>Q1679*H1679</f>
        <v>0</v>
      </c>
      <c r="S1679" s="225">
        <v>0</v>
      </c>
      <c r="T1679" s="226">
        <f>S1679*H1679</f>
        <v>0</v>
      </c>
      <c r="U1679" s="38"/>
      <c r="V1679" s="38"/>
      <c r="W1679" s="38"/>
      <c r="X1679" s="38"/>
      <c r="Y1679" s="38"/>
      <c r="Z1679" s="38"/>
      <c r="AA1679" s="38"/>
      <c r="AB1679" s="38"/>
      <c r="AC1679" s="38"/>
      <c r="AD1679" s="38"/>
      <c r="AE1679" s="38"/>
      <c r="AR1679" s="227" t="s">
        <v>266</v>
      </c>
      <c r="AT1679" s="227" t="s">
        <v>143</v>
      </c>
      <c r="AU1679" s="227" t="s">
        <v>148</v>
      </c>
      <c r="AY1679" s="17" t="s">
        <v>140</v>
      </c>
      <c r="BE1679" s="228">
        <f>IF(N1679="základní",J1679,0)</f>
        <v>0</v>
      </c>
      <c r="BF1679" s="228">
        <f>IF(N1679="snížená",J1679,0)</f>
        <v>0</v>
      </c>
      <c r="BG1679" s="228">
        <f>IF(N1679="zákl. přenesená",J1679,0)</f>
        <v>0</v>
      </c>
      <c r="BH1679" s="228">
        <f>IF(N1679="sníž. přenesená",J1679,0)</f>
        <v>0</v>
      </c>
      <c r="BI1679" s="228">
        <f>IF(N1679="nulová",J1679,0)</f>
        <v>0</v>
      </c>
      <c r="BJ1679" s="17" t="s">
        <v>148</v>
      </c>
      <c r="BK1679" s="228">
        <f>ROUND(I1679*H1679,2)</f>
        <v>0</v>
      </c>
      <c r="BL1679" s="17" t="s">
        <v>266</v>
      </c>
      <c r="BM1679" s="227" t="s">
        <v>2075</v>
      </c>
    </row>
    <row r="1680" s="13" customFormat="1">
      <c r="A1680" s="13"/>
      <c r="B1680" s="229"/>
      <c r="C1680" s="230"/>
      <c r="D1680" s="231" t="s">
        <v>150</v>
      </c>
      <c r="E1680" s="232" t="s">
        <v>1</v>
      </c>
      <c r="F1680" s="233" t="s">
        <v>2061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150</v>
      </c>
      <c r="AU1680" s="239" t="s">
        <v>148</v>
      </c>
      <c r="AV1680" s="13" t="s">
        <v>81</v>
      </c>
      <c r="AW1680" s="13" t="s">
        <v>30</v>
      </c>
      <c r="AX1680" s="13" t="s">
        <v>73</v>
      </c>
      <c r="AY1680" s="239" t="s">
        <v>140</v>
      </c>
    </row>
    <row r="1681" s="13" customFormat="1">
      <c r="A1681" s="13"/>
      <c r="B1681" s="229"/>
      <c r="C1681" s="230"/>
      <c r="D1681" s="231" t="s">
        <v>150</v>
      </c>
      <c r="E1681" s="232" t="s">
        <v>1</v>
      </c>
      <c r="F1681" s="233" t="s">
        <v>2062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150</v>
      </c>
      <c r="AU1681" s="239" t="s">
        <v>148</v>
      </c>
      <c r="AV1681" s="13" t="s">
        <v>81</v>
      </c>
      <c r="AW1681" s="13" t="s">
        <v>30</v>
      </c>
      <c r="AX1681" s="13" t="s">
        <v>73</v>
      </c>
      <c r="AY1681" s="239" t="s">
        <v>140</v>
      </c>
    </row>
    <row r="1682" s="14" customFormat="1">
      <c r="A1682" s="14"/>
      <c r="B1682" s="240"/>
      <c r="C1682" s="241"/>
      <c r="D1682" s="231" t="s">
        <v>150</v>
      </c>
      <c r="E1682" s="242" t="s">
        <v>1</v>
      </c>
      <c r="F1682" s="243" t="s">
        <v>2076</v>
      </c>
      <c r="G1682" s="241"/>
      <c r="H1682" s="244">
        <v>24.193000000000001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150</v>
      </c>
      <c r="AU1682" s="250" t="s">
        <v>148</v>
      </c>
      <c r="AV1682" s="14" t="s">
        <v>148</v>
      </c>
      <c r="AW1682" s="14" t="s">
        <v>30</v>
      </c>
      <c r="AX1682" s="14" t="s">
        <v>73</v>
      </c>
      <c r="AY1682" s="250" t="s">
        <v>140</v>
      </c>
    </row>
    <row r="1683" s="13" customFormat="1">
      <c r="A1683" s="13"/>
      <c r="B1683" s="229"/>
      <c r="C1683" s="230"/>
      <c r="D1683" s="231" t="s">
        <v>150</v>
      </c>
      <c r="E1683" s="232" t="s">
        <v>1</v>
      </c>
      <c r="F1683" s="233" t="s">
        <v>2064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150</v>
      </c>
      <c r="AU1683" s="239" t="s">
        <v>148</v>
      </c>
      <c r="AV1683" s="13" t="s">
        <v>81</v>
      </c>
      <c r="AW1683" s="13" t="s">
        <v>30</v>
      </c>
      <c r="AX1683" s="13" t="s">
        <v>73</v>
      </c>
      <c r="AY1683" s="239" t="s">
        <v>140</v>
      </c>
    </row>
    <row r="1684" s="13" customFormat="1">
      <c r="A1684" s="13"/>
      <c r="B1684" s="229"/>
      <c r="C1684" s="230"/>
      <c r="D1684" s="231" t="s">
        <v>150</v>
      </c>
      <c r="E1684" s="232" t="s">
        <v>1</v>
      </c>
      <c r="F1684" s="233" t="s">
        <v>2065</v>
      </c>
      <c r="G1684" s="230"/>
      <c r="H1684" s="232" t="s">
        <v>1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9" t="s">
        <v>150</v>
      </c>
      <c r="AU1684" s="239" t="s">
        <v>148</v>
      </c>
      <c r="AV1684" s="13" t="s">
        <v>81</v>
      </c>
      <c r="AW1684" s="13" t="s">
        <v>30</v>
      </c>
      <c r="AX1684" s="13" t="s">
        <v>73</v>
      </c>
      <c r="AY1684" s="239" t="s">
        <v>140</v>
      </c>
    </row>
    <row r="1685" s="14" customFormat="1">
      <c r="A1685" s="14"/>
      <c r="B1685" s="240"/>
      <c r="C1685" s="241"/>
      <c r="D1685" s="231" t="s">
        <v>150</v>
      </c>
      <c r="E1685" s="242" t="s">
        <v>1</v>
      </c>
      <c r="F1685" s="243" t="s">
        <v>2077</v>
      </c>
      <c r="G1685" s="241"/>
      <c r="H1685" s="244">
        <v>15.4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150</v>
      </c>
      <c r="AU1685" s="250" t="s">
        <v>148</v>
      </c>
      <c r="AV1685" s="14" t="s">
        <v>148</v>
      </c>
      <c r="AW1685" s="14" t="s">
        <v>30</v>
      </c>
      <c r="AX1685" s="14" t="s">
        <v>73</v>
      </c>
      <c r="AY1685" s="250" t="s">
        <v>140</v>
      </c>
    </row>
    <row r="1686" s="15" customFormat="1">
      <c r="A1686" s="15"/>
      <c r="B1686" s="262"/>
      <c r="C1686" s="263"/>
      <c r="D1686" s="231" t="s">
        <v>150</v>
      </c>
      <c r="E1686" s="264" t="s">
        <v>1</v>
      </c>
      <c r="F1686" s="265" t="s">
        <v>188</v>
      </c>
      <c r="G1686" s="263"/>
      <c r="H1686" s="266">
        <v>39.593000000000004</v>
      </c>
      <c r="I1686" s="267"/>
      <c r="J1686" s="263"/>
      <c r="K1686" s="263"/>
      <c r="L1686" s="268"/>
      <c r="M1686" s="269"/>
      <c r="N1686" s="270"/>
      <c r="O1686" s="270"/>
      <c r="P1686" s="270"/>
      <c r="Q1686" s="270"/>
      <c r="R1686" s="270"/>
      <c r="S1686" s="270"/>
      <c r="T1686" s="271"/>
      <c r="U1686" s="15"/>
      <c r="V1686" s="15"/>
      <c r="W1686" s="15"/>
      <c r="X1686" s="15"/>
      <c r="Y1686" s="15"/>
      <c r="Z1686" s="15"/>
      <c r="AA1686" s="15"/>
      <c r="AB1686" s="15"/>
      <c r="AC1686" s="15"/>
      <c r="AD1686" s="15"/>
      <c r="AE1686" s="15"/>
      <c r="AT1686" s="272" t="s">
        <v>150</v>
      </c>
      <c r="AU1686" s="272" t="s">
        <v>148</v>
      </c>
      <c r="AV1686" s="15" t="s">
        <v>147</v>
      </c>
      <c r="AW1686" s="15" t="s">
        <v>30</v>
      </c>
      <c r="AX1686" s="15" t="s">
        <v>81</v>
      </c>
      <c r="AY1686" s="272" t="s">
        <v>140</v>
      </c>
    </row>
    <row r="1687" s="2" customFormat="1" ht="21.75" customHeight="1">
      <c r="A1687" s="38"/>
      <c r="B1687" s="39"/>
      <c r="C1687" s="215" t="s">
        <v>2078</v>
      </c>
      <c r="D1687" s="215" t="s">
        <v>143</v>
      </c>
      <c r="E1687" s="216" t="s">
        <v>2079</v>
      </c>
      <c r="F1687" s="217" t="s">
        <v>2080</v>
      </c>
      <c r="G1687" s="218" t="s">
        <v>146</v>
      </c>
      <c r="H1687" s="219">
        <v>9.8979999999999997</v>
      </c>
      <c r="I1687" s="220"/>
      <c r="J1687" s="221">
        <f>ROUND(I1687*H1687,2)</f>
        <v>0</v>
      </c>
      <c r="K1687" s="222"/>
      <c r="L1687" s="44"/>
      <c r="M1687" s="223" t="s">
        <v>1</v>
      </c>
      <c r="N1687" s="224" t="s">
        <v>39</v>
      </c>
      <c r="O1687" s="91"/>
      <c r="P1687" s="225">
        <f>O1687*H1687</f>
        <v>0</v>
      </c>
      <c r="Q1687" s="225">
        <v>2.0000000000000002E-05</v>
      </c>
      <c r="R1687" s="225">
        <f>Q1687*H1687</f>
        <v>0.00019796000000000001</v>
      </c>
      <c r="S1687" s="225">
        <v>0</v>
      </c>
      <c r="T1687" s="226">
        <f>S1687*H1687</f>
        <v>0</v>
      </c>
      <c r="U1687" s="38"/>
      <c r="V1687" s="38"/>
      <c r="W1687" s="38"/>
      <c r="X1687" s="38"/>
      <c r="Y1687" s="38"/>
      <c r="Z1687" s="38"/>
      <c r="AA1687" s="38"/>
      <c r="AB1687" s="38"/>
      <c r="AC1687" s="38"/>
      <c r="AD1687" s="38"/>
      <c r="AE1687" s="38"/>
      <c r="AR1687" s="227" t="s">
        <v>266</v>
      </c>
      <c r="AT1687" s="227" t="s">
        <v>143</v>
      </c>
      <c r="AU1687" s="227" t="s">
        <v>148</v>
      </c>
      <c r="AY1687" s="17" t="s">
        <v>140</v>
      </c>
      <c r="BE1687" s="228">
        <f>IF(N1687="základní",J1687,0)</f>
        <v>0</v>
      </c>
      <c r="BF1687" s="228">
        <f>IF(N1687="snížená",J1687,0)</f>
        <v>0</v>
      </c>
      <c r="BG1687" s="228">
        <f>IF(N1687="zákl. přenesená",J1687,0)</f>
        <v>0</v>
      </c>
      <c r="BH1687" s="228">
        <f>IF(N1687="sníž. přenesená",J1687,0)</f>
        <v>0</v>
      </c>
      <c r="BI1687" s="228">
        <f>IF(N1687="nulová",J1687,0)</f>
        <v>0</v>
      </c>
      <c r="BJ1687" s="17" t="s">
        <v>148</v>
      </c>
      <c r="BK1687" s="228">
        <f>ROUND(I1687*H1687,2)</f>
        <v>0</v>
      </c>
      <c r="BL1687" s="17" t="s">
        <v>266</v>
      </c>
      <c r="BM1687" s="227" t="s">
        <v>2081</v>
      </c>
    </row>
    <row r="1688" s="13" customFormat="1">
      <c r="A1688" s="13"/>
      <c r="B1688" s="229"/>
      <c r="C1688" s="230"/>
      <c r="D1688" s="231" t="s">
        <v>150</v>
      </c>
      <c r="E1688" s="232" t="s">
        <v>1</v>
      </c>
      <c r="F1688" s="233" t="s">
        <v>2071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150</v>
      </c>
      <c r="AU1688" s="239" t="s">
        <v>148</v>
      </c>
      <c r="AV1688" s="13" t="s">
        <v>81</v>
      </c>
      <c r="AW1688" s="13" t="s">
        <v>30</v>
      </c>
      <c r="AX1688" s="13" t="s">
        <v>73</v>
      </c>
      <c r="AY1688" s="239" t="s">
        <v>140</v>
      </c>
    </row>
    <row r="1689" s="13" customFormat="1">
      <c r="A1689" s="13"/>
      <c r="B1689" s="229"/>
      <c r="C1689" s="230"/>
      <c r="D1689" s="231" t="s">
        <v>150</v>
      </c>
      <c r="E1689" s="232" t="s">
        <v>1</v>
      </c>
      <c r="F1689" s="233" t="s">
        <v>2062</v>
      </c>
      <c r="G1689" s="230"/>
      <c r="H1689" s="232" t="s">
        <v>1</v>
      </c>
      <c r="I1689" s="234"/>
      <c r="J1689" s="230"/>
      <c r="K1689" s="230"/>
      <c r="L1689" s="235"/>
      <c r="M1689" s="236"/>
      <c r="N1689" s="237"/>
      <c r="O1689" s="237"/>
      <c r="P1689" s="237"/>
      <c r="Q1689" s="237"/>
      <c r="R1689" s="237"/>
      <c r="S1689" s="237"/>
      <c r="T1689" s="238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9" t="s">
        <v>150</v>
      </c>
      <c r="AU1689" s="239" t="s">
        <v>148</v>
      </c>
      <c r="AV1689" s="13" t="s">
        <v>81</v>
      </c>
      <c r="AW1689" s="13" t="s">
        <v>30</v>
      </c>
      <c r="AX1689" s="13" t="s">
        <v>73</v>
      </c>
      <c r="AY1689" s="239" t="s">
        <v>140</v>
      </c>
    </row>
    <row r="1690" s="14" customFormat="1">
      <c r="A1690" s="14"/>
      <c r="B1690" s="240"/>
      <c r="C1690" s="241"/>
      <c r="D1690" s="231" t="s">
        <v>150</v>
      </c>
      <c r="E1690" s="242" t="s">
        <v>1</v>
      </c>
      <c r="F1690" s="243" t="s">
        <v>2063</v>
      </c>
      <c r="G1690" s="241"/>
      <c r="H1690" s="244">
        <v>6.048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150</v>
      </c>
      <c r="AU1690" s="250" t="s">
        <v>148</v>
      </c>
      <c r="AV1690" s="14" t="s">
        <v>148</v>
      </c>
      <c r="AW1690" s="14" t="s">
        <v>30</v>
      </c>
      <c r="AX1690" s="14" t="s">
        <v>73</v>
      </c>
      <c r="AY1690" s="250" t="s">
        <v>140</v>
      </c>
    </row>
    <row r="1691" s="13" customFormat="1">
      <c r="A1691" s="13"/>
      <c r="B1691" s="229"/>
      <c r="C1691" s="230"/>
      <c r="D1691" s="231" t="s">
        <v>150</v>
      </c>
      <c r="E1691" s="232" t="s">
        <v>1</v>
      </c>
      <c r="F1691" s="233" t="s">
        <v>2064</v>
      </c>
      <c r="G1691" s="230"/>
      <c r="H1691" s="232" t="s">
        <v>1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9" t="s">
        <v>150</v>
      </c>
      <c r="AU1691" s="239" t="s">
        <v>148</v>
      </c>
      <c r="AV1691" s="13" t="s">
        <v>81</v>
      </c>
      <c r="AW1691" s="13" t="s">
        <v>30</v>
      </c>
      <c r="AX1691" s="13" t="s">
        <v>73</v>
      </c>
      <c r="AY1691" s="239" t="s">
        <v>140</v>
      </c>
    </row>
    <row r="1692" s="13" customFormat="1">
      <c r="A1692" s="13"/>
      <c r="B1692" s="229"/>
      <c r="C1692" s="230"/>
      <c r="D1692" s="231" t="s">
        <v>150</v>
      </c>
      <c r="E1692" s="232" t="s">
        <v>1</v>
      </c>
      <c r="F1692" s="233" t="s">
        <v>2065</v>
      </c>
      <c r="G1692" s="230"/>
      <c r="H1692" s="232" t="s">
        <v>1</v>
      </c>
      <c r="I1692" s="234"/>
      <c r="J1692" s="230"/>
      <c r="K1692" s="230"/>
      <c r="L1692" s="235"/>
      <c r="M1692" s="236"/>
      <c r="N1692" s="237"/>
      <c r="O1692" s="237"/>
      <c r="P1692" s="237"/>
      <c r="Q1692" s="237"/>
      <c r="R1692" s="237"/>
      <c r="S1692" s="237"/>
      <c r="T1692" s="238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39" t="s">
        <v>150</v>
      </c>
      <c r="AU1692" s="239" t="s">
        <v>148</v>
      </c>
      <c r="AV1692" s="13" t="s">
        <v>81</v>
      </c>
      <c r="AW1692" s="13" t="s">
        <v>30</v>
      </c>
      <c r="AX1692" s="13" t="s">
        <v>73</v>
      </c>
      <c r="AY1692" s="239" t="s">
        <v>140</v>
      </c>
    </row>
    <row r="1693" s="14" customFormat="1">
      <c r="A1693" s="14"/>
      <c r="B1693" s="240"/>
      <c r="C1693" s="241"/>
      <c r="D1693" s="231" t="s">
        <v>150</v>
      </c>
      <c r="E1693" s="242" t="s">
        <v>1</v>
      </c>
      <c r="F1693" s="243" t="s">
        <v>2066</v>
      </c>
      <c r="G1693" s="241"/>
      <c r="H1693" s="244">
        <v>3.8500000000000001</v>
      </c>
      <c r="I1693" s="245"/>
      <c r="J1693" s="241"/>
      <c r="K1693" s="241"/>
      <c r="L1693" s="246"/>
      <c r="M1693" s="247"/>
      <c r="N1693" s="248"/>
      <c r="O1693" s="248"/>
      <c r="P1693" s="248"/>
      <c r="Q1693" s="248"/>
      <c r="R1693" s="248"/>
      <c r="S1693" s="248"/>
      <c r="T1693" s="24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0" t="s">
        <v>150</v>
      </c>
      <c r="AU1693" s="250" t="s">
        <v>148</v>
      </c>
      <c r="AV1693" s="14" t="s">
        <v>148</v>
      </c>
      <c r="AW1693" s="14" t="s">
        <v>30</v>
      </c>
      <c r="AX1693" s="14" t="s">
        <v>73</v>
      </c>
      <c r="AY1693" s="250" t="s">
        <v>140</v>
      </c>
    </row>
    <row r="1694" s="15" customFormat="1">
      <c r="A1694" s="15"/>
      <c r="B1694" s="262"/>
      <c r="C1694" s="263"/>
      <c r="D1694" s="231" t="s">
        <v>150</v>
      </c>
      <c r="E1694" s="264" t="s">
        <v>1</v>
      </c>
      <c r="F1694" s="265" t="s">
        <v>188</v>
      </c>
      <c r="G1694" s="263"/>
      <c r="H1694" s="266">
        <v>9.8979999999999997</v>
      </c>
      <c r="I1694" s="267"/>
      <c r="J1694" s="263"/>
      <c r="K1694" s="263"/>
      <c r="L1694" s="268"/>
      <c r="M1694" s="269"/>
      <c r="N1694" s="270"/>
      <c r="O1694" s="270"/>
      <c r="P1694" s="270"/>
      <c r="Q1694" s="270"/>
      <c r="R1694" s="270"/>
      <c r="S1694" s="270"/>
      <c r="T1694" s="271"/>
      <c r="U1694" s="15"/>
      <c r="V1694" s="15"/>
      <c r="W1694" s="15"/>
      <c r="X1694" s="15"/>
      <c r="Y1694" s="15"/>
      <c r="Z1694" s="15"/>
      <c r="AA1694" s="15"/>
      <c r="AB1694" s="15"/>
      <c r="AC1694" s="15"/>
      <c r="AD1694" s="15"/>
      <c r="AE1694" s="15"/>
      <c r="AT1694" s="272" t="s">
        <v>150</v>
      </c>
      <c r="AU1694" s="272" t="s">
        <v>148</v>
      </c>
      <c r="AV1694" s="15" t="s">
        <v>147</v>
      </c>
      <c r="AW1694" s="15" t="s">
        <v>30</v>
      </c>
      <c r="AX1694" s="15" t="s">
        <v>81</v>
      </c>
      <c r="AY1694" s="272" t="s">
        <v>140</v>
      </c>
    </row>
    <row r="1695" s="2" customFormat="1" ht="24.15" customHeight="1">
      <c r="A1695" s="38"/>
      <c r="B1695" s="39"/>
      <c r="C1695" s="215" t="s">
        <v>2082</v>
      </c>
      <c r="D1695" s="215" t="s">
        <v>143</v>
      </c>
      <c r="E1695" s="216" t="s">
        <v>2083</v>
      </c>
      <c r="F1695" s="217" t="s">
        <v>2084</v>
      </c>
      <c r="G1695" s="218" t="s">
        <v>146</v>
      </c>
      <c r="H1695" s="219">
        <v>9.8979999999999997</v>
      </c>
      <c r="I1695" s="220"/>
      <c r="J1695" s="221">
        <f>ROUND(I1695*H1695,2)</f>
        <v>0</v>
      </c>
      <c r="K1695" s="222"/>
      <c r="L1695" s="44"/>
      <c r="M1695" s="223" t="s">
        <v>1</v>
      </c>
      <c r="N1695" s="224" t="s">
        <v>39</v>
      </c>
      <c r="O1695" s="91"/>
      <c r="P1695" s="225">
        <f>O1695*H1695</f>
        <v>0</v>
      </c>
      <c r="Q1695" s="225">
        <v>0.00017000000000000001</v>
      </c>
      <c r="R1695" s="225">
        <f>Q1695*H1695</f>
        <v>0.0016826600000000001</v>
      </c>
      <c r="S1695" s="225">
        <v>0</v>
      </c>
      <c r="T1695" s="226">
        <f>S1695*H1695</f>
        <v>0</v>
      </c>
      <c r="U1695" s="38"/>
      <c r="V1695" s="38"/>
      <c r="W1695" s="38"/>
      <c r="X1695" s="38"/>
      <c r="Y1695" s="38"/>
      <c r="Z1695" s="38"/>
      <c r="AA1695" s="38"/>
      <c r="AB1695" s="38"/>
      <c r="AC1695" s="38"/>
      <c r="AD1695" s="38"/>
      <c r="AE1695" s="38"/>
      <c r="AR1695" s="227" t="s">
        <v>266</v>
      </c>
      <c r="AT1695" s="227" t="s">
        <v>143</v>
      </c>
      <c r="AU1695" s="227" t="s">
        <v>148</v>
      </c>
      <c r="AY1695" s="17" t="s">
        <v>140</v>
      </c>
      <c r="BE1695" s="228">
        <f>IF(N1695="základní",J1695,0)</f>
        <v>0</v>
      </c>
      <c r="BF1695" s="228">
        <f>IF(N1695="snížená",J1695,0)</f>
        <v>0</v>
      </c>
      <c r="BG1695" s="228">
        <f>IF(N1695="zákl. přenesená",J1695,0)</f>
        <v>0</v>
      </c>
      <c r="BH1695" s="228">
        <f>IF(N1695="sníž. přenesená",J1695,0)</f>
        <v>0</v>
      </c>
      <c r="BI1695" s="228">
        <f>IF(N1695="nulová",J1695,0)</f>
        <v>0</v>
      </c>
      <c r="BJ1695" s="17" t="s">
        <v>148</v>
      </c>
      <c r="BK1695" s="228">
        <f>ROUND(I1695*H1695,2)</f>
        <v>0</v>
      </c>
      <c r="BL1695" s="17" t="s">
        <v>266</v>
      </c>
      <c r="BM1695" s="227" t="s">
        <v>2085</v>
      </c>
    </row>
    <row r="1696" s="13" customFormat="1">
      <c r="A1696" s="13"/>
      <c r="B1696" s="229"/>
      <c r="C1696" s="230"/>
      <c r="D1696" s="231" t="s">
        <v>150</v>
      </c>
      <c r="E1696" s="232" t="s">
        <v>1</v>
      </c>
      <c r="F1696" s="233" t="s">
        <v>2071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150</v>
      </c>
      <c r="AU1696" s="239" t="s">
        <v>148</v>
      </c>
      <c r="AV1696" s="13" t="s">
        <v>81</v>
      </c>
      <c r="AW1696" s="13" t="s">
        <v>30</v>
      </c>
      <c r="AX1696" s="13" t="s">
        <v>73</v>
      </c>
      <c r="AY1696" s="239" t="s">
        <v>140</v>
      </c>
    </row>
    <row r="1697" s="13" customFormat="1">
      <c r="A1697" s="13"/>
      <c r="B1697" s="229"/>
      <c r="C1697" s="230"/>
      <c r="D1697" s="231" t="s">
        <v>150</v>
      </c>
      <c r="E1697" s="232" t="s">
        <v>1</v>
      </c>
      <c r="F1697" s="233" t="s">
        <v>2062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150</v>
      </c>
      <c r="AU1697" s="239" t="s">
        <v>148</v>
      </c>
      <c r="AV1697" s="13" t="s">
        <v>81</v>
      </c>
      <c r="AW1697" s="13" t="s">
        <v>30</v>
      </c>
      <c r="AX1697" s="13" t="s">
        <v>73</v>
      </c>
      <c r="AY1697" s="239" t="s">
        <v>140</v>
      </c>
    </row>
    <row r="1698" s="14" customFormat="1">
      <c r="A1698" s="14"/>
      <c r="B1698" s="240"/>
      <c r="C1698" s="241"/>
      <c r="D1698" s="231" t="s">
        <v>150</v>
      </c>
      <c r="E1698" s="242" t="s">
        <v>1</v>
      </c>
      <c r="F1698" s="243" t="s">
        <v>2063</v>
      </c>
      <c r="G1698" s="241"/>
      <c r="H1698" s="244">
        <v>6.048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150</v>
      </c>
      <c r="AU1698" s="250" t="s">
        <v>148</v>
      </c>
      <c r="AV1698" s="14" t="s">
        <v>148</v>
      </c>
      <c r="AW1698" s="14" t="s">
        <v>30</v>
      </c>
      <c r="AX1698" s="14" t="s">
        <v>73</v>
      </c>
      <c r="AY1698" s="250" t="s">
        <v>140</v>
      </c>
    </row>
    <row r="1699" s="13" customFormat="1">
      <c r="A1699" s="13"/>
      <c r="B1699" s="229"/>
      <c r="C1699" s="230"/>
      <c r="D1699" s="231" t="s">
        <v>150</v>
      </c>
      <c r="E1699" s="232" t="s">
        <v>1</v>
      </c>
      <c r="F1699" s="233" t="s">
        <v>2064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150</v>
      </c>
      <c r="AU1699" s="239" t="s">
        <v>148</v>
      </c>
      <c r="AV1699" s="13" t="s">
        <v>81</v>
      </c>
      <c r="AW1699" s="13" t="s">
        <v>30</v>
      </c>
      <c r="AX1699" s="13" t="s">
        <v>73</v>
      </c>
      <c r="AY1699" s="239" t="s">
        <v>140</v>
      </c>
    </row>
    <row r="1700" s="13" customFormat="1">
      <c r="A1700" s="13"/>
      <c r="B1700" s="229"/>
      <c r="C1700" s="230"/>
      <c r="D1700" s="231" t="s">
        <v>150</v>
      </c>
      <c r="E1700" s="232" t="s">
        <v>1</v>
      </c>
      <c r="F1700" s="233" t="s">
        <v>2065</v>
      </c>
      <c r="G1700" s="230"/>
      <c r="H1700" s="232" t="s">
        <v>1</v>
      </c>
      <c r="I1700" s="234"/>
      <c r="J1700" s="230"/>
      <c r="K1700" s="230"/>
      <c r="L1700" s="235"/>
      <c r="M1700" s="236"/>
      <c r="N1700" s="237"/>
      <c r="O1700" s="237"/>
      <c r="P1700" s="237"/>
      <c r="Q1700" s="237"/>
      <c r="R1700" s="237"/>
      <c r="S1700" s="237"/>
      <c r="T1700" s="238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39" t="s">
        <v>150</v>
      </c>
      <c r="AU1700" s="239" t="s">
        <v>148</v>
      </c>
      <c r="AV1700" s="13" t="s">
        <v>81</v>
      </c>
      <c r="AW1700" s="13" t="s">
        <v>30</v>
      </c>
      <c r="AX1700" s="13" t="s">
        <v>73</v>
      </c>
      <c r="AY1700" s="239" t="s">
        <v>140</v>
      </c>
    </row>
    <row r="1701" s="14" customFormat="1">
      <c r="A1701" s="14"/>
      <c r="B1701" s="240"/>
      <c r="C1701" s="241"/>
      <c r="D1701" s="231" t="s">
        <v>150</v>
      </c>
      <c r="E1701" s="242" t="s">
        <v>1</v>
      </c>
      <c r="F1701" s="243" t="s">
        <v>2066</v>
      </c>
      <c r="G1701" s="241"/>
      <c r="H1701" s="244">
        <v>3.8500000000000001</v>
      </c>
      <c r="I1701" s="245"/>
      <c r="J1701" s="241"/>
      <c r="K1701" s="241"/>
      <c r="L1701" s="246"/>
      <c r="M1701" s="247"/>
      <c r="N1701" s="248"/>
      <c r="O1701" s="248"/>
      <c r="P1701" s="248"/>
      <c r="Q1701" s="248"/>
      <c r="R1701" s="248"/>
      <c r="S1701" s="248"/>
      <c r="T1701" s="249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0" t="s">
        <v>150</v>
      </c>
      <c r="AU1701" s="250" t="s">
        <v>148</v>
      </c>
      <c r="AV1701" s="14" t="s">
        <v>148</v>
      </c>
      <c r="AW1701" s="14" t="s">
        <v>30</v>
      </c>
      <c r="AX1701" s="14" t="s">
        <v>73</v>
      </c>
      <c r="AY1701" s="250" t="s">
        <v>140</v>
      </c>
    </row>
    <row r="1702" s="15" customFormat="1">
      <c r="A1702" s="15"/>
      <c r="B1702" s="262"/>
      <c r="C1702" s="263"/>
      <c r="D1702" s="231" t="s">
        <v>150</v>
      </c>
      <c r="E1702" s="264" t="s">
        <v>1</v>
      </c>
      <c r="F1702" s="265" t="s">
        <v>188</v>
      </c>
      <c r="G1702" s="263"/>
      <c r="H1702" s="266">
        <v>9.8979999999999997</v>
      </c>
      <c r="I1702" s="267"/>
      <c r="J1702" s="263"/>
      <c r="K1702" s="263"/>
      <c r="L1702" s="268"/>
      <c r="M1702" s="269"/>
      <c r="N1702" s="270"/>
      <c r="O1702" s="270"/>
      <c r="P1702" s="270"/>
      <c r="Q1702" s="270"/>
      <c r="R1702" s="270"/>
      <c r="S1702" s="270"/>
      <c r="T1702" s="271"/>
      <c r="U1702" s="15"/>
      <c r="V1702" s="15"/>
      <c r="W1702" s="15"/>
      <c r="X1702" s="15"/>
      <c r="Y1702" s="15"/>
      <c r="Z1702" s="15"/>
      <c r="AA1702" s="15"/>
      <c r="AB1702" s="15"/>
      <c r="AC1702" s="15"/>
      <c r="AD1702" s="15"/>
      <c r="AE1702" s="15"/>
      <c r="AT1702" s="272" t="s">
        <v>150</v>
      </c>
      <c r="AU1702" s="272" t="s">
        <v>148</v>
      </c>
      <c r="AV1702" s="15" t="s">
        <v>147</v>
      </c>
      <c r="AW1702" s="15" t="s">
        <v>30</v>
      </c>
      <c r="AX1702" s="15" t="s">
        <v>81</v>
      </c>
      <c r="AY1702" s="272" t="s">
        <v>140</v>
      </c>
    </row>
    <row r="1703" s="2" customFormat="1" ht="24.15" customHeight="1">
      <c r="A1703" s="38"/>
      <c r="B1703" s="39"/>
      <c r="C1703" s="215" t="s">
        <v>2086</v>
      </c>
      <c r="D1703" s="215" t="s">
        <v>143</v>
      </c>
      <c r="E1703" s="216" t="s">
        <v>2087</v>
      </c>
      <c r="F1703" s="217" t="s">
        <v>2088</v>
      </c>
      <c r="G1703" s="218" t="s">
        <v>146</v>
      </c>
      <c r="H1703" s="219">
        <v>9.8979999999999997</v>
      </c>
      <c r="I1703" s="220"/>
      <c r="J1703" s="221">
        <f>ROUND(I1703*H1703,2)</f>
        <v>0</v>
      </c>
      <c r="K1703" s="222"/>
      <c r="L1703" s="44"/>
      <c r="M1703" s="223" t="s">
        <v>1</v>
      </c>
      <c r="N1703" s="224" t="s">
        <v>39</v>
      </c>
      <c r="O1703" s="91"/>
      <c r="P1703" s="225">
        <f>O1703*H1703</f>
        <v>0</v>
      </c>
      <c r="Q1703" s="225">
        <v>0.00012999999999999999</v>
      </c>
      <c r="R1703" s="225">
        <f>Q1703*H1703</f>
        <v>0.0012867399999999998</v>
      </c>
      <c r="S1703" s="225">
        <v>0</v>
      </c>
      <c r="T1703" s="226">
        <f>S1703*H1703</f>
        <v>0</v>
      </c>
      <c r="U1703" s="38"/>
      <c r="V1703" s="38"/>
      <c r="W1703" s="38"/>
      <c r="X1703" s="38"/>
      <c r="Y1703" s="38"/>
      <c r="Z1703" s="38"/>
      <c r="AA1703" s="38"/>
      <c r="AB1703" s="38"/>
      <c r="AC1703" s="38"/>
      <c r="AD1703" s="38"/>
      <c r="AE1703" s="38"/>
      <c r="AR1703" s="227" t="s">
        <v>266</v>
      </c>
      <c r="AT1703" s="227" t="s">
        <v>143</v>
      </c>
      <c r="AU1703" s="227" t="s">
        <v>148</v>
      </c>
      <c r="AY1703" s="17" t="s">
        <v>140</v>
      </c>
      <c r="BE1703" s="228">
        <f>IF(N1703="základní",J1703,0)</f>
        <v>0</v>
      </c>
      <c r="BF1703" s="228">
        <f>IF(N1703="snížená",J1703,0)</f>
        <v>0</v>
      </c>
      <c r="BG1703" s="228">
        <f>IF(N1703="zákl. přenesená",J1703,0)</f>
        <v>0</v>
      </c>
      <c r="BH1703" s="228">
        <f>IF(N1703="sníž. přenesená",J1703,0)</f>
        <v>0</v>
      </c>
      <c r="BI1703" s="228">
        <f>IF(N1703="nulová",J1703,0)</f>
        <v>0</v>
      </c>
      <c r="BJ1703" s="17" t="s">
        <v>148</v>
      </c>
      <c r="BK1703" s="228">
        <f>ROUND(I1703*H1703,2)</f>
        <v>0</v>
      </c>
      <c r="BL1703" s="17" t="s">
        <v>266</v>
      </c>
      <c r="BM1703" s="227" t="s">
        <v>2089</v>
      </c>
    </row>
    <row r="1704" s="13" customFormat="1">
      <c r="A1704" s="13"/>
      <c r="B1704" s="229"/>
      <c r="C1704" s="230"/>
      <c r="D1704" s="231" t="s">
        <v>150</v>
      </c>
      <c r="E1704" s="232" t="s">
        <v>1</v>
      </c>
      <c r="F1704" s="233" t="s">
        <v>2071</v>
      </c>
      <c r="G1704" s="230"/>
      <c r="H1704" s="232" t="s">
        <v>1</v>
      </c>
      <c r="I1704" s="234"/>
      <c r="J1704" s="230"/>
      <c r="K1704" s="230"/>
      <c r="L1704" s="235"/>
      <c r="M1704" s="236"/>
      <c r="N1704" s="237"/>
      <c r="O1704" s="237"/>
      <c r="P1704" s="237"/>
      <c r="Q1704" s="237"/>
      <c r="R1704" s="237"/>
      <c r="S1704" s="237"/>
      <c r="T1704" s="238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39" t="s">
        <v>150</v>
      </c>
      <c r="AU1704" s="239" t="s">
        <v>148</v>
      </c>
      <c r="AV1704" s="13" t="s">
        <v>81</v>
      </c>
      <c r="AW1704" s="13" t="s">
        <v>30</v>
      </c>
      <c r="AX1704" s="13" t="s">
        <v>73</v>
      </c>
      <c r="AY1704" s="239" t="s">
        <v>140</v>
      </c>
    </row>
    <row r="1705" s="13" customFormat="1">
      <c r="A1705" s="13"/>
      <c r="B1705" s="229"/>
      <c r="C1705" s="230"/>
      <c r="D1705" s="231" t="s">
        <v>150</v>
      </c>
      <c r="E1705" s="232" t="s">
        <v>1</v>
      </c>
      <c r="F1705" s="233" t="s">
        <v>2062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150</v>
      </c>
      <c r="AU1705" s="239" t="s">
        <v>148</v>
      </c>
      <c r="AV1705" s="13" t="s">
        <v>81</v>
      </c>
      <c r="AW1705" s="13" t="s">
        <v>30</v>
      </c>
      <c r="AX1705" s="13" t="s">
        <v>73</v>
      </c>
      <c r="AY1705" s="239" t="s">
        <v>140</v>
      </c>
    </row>
    <row r="1706" s="14" customFormat="1">
      <c r="A1706" s="14"/>
      <c r="B1706" s="240"/>
      <c r="C1706" s="241"/>
      <c r="D1706" s="231" t="s">
        <v>150</v>
      </c>
      <c r="E1706" s="242" t="s">
        <v>1</v>
      </c>
      <c r="F1706" s="243" t="s">
        <v>2063</v>
      </c>
      <c r="G1706" s="241"/>
      <c r="H1706" s="244">
        <v>6.048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150</v>
      </c>
      <c r="AU1706" s="250" t="s">
        <v>148</v>
      </c>
      <c r="AV1706" s="14" t="s">
        <v>148</v>
      </c>
      <c r="AW1706" s="14" t="s">
        <v>30</v>
      </c>
      <c r="AX1706" s="14" t="s">
        <v>73</v>
      </c>
      <c r="AY1706" s="250" t="s">
        <v>140</v>
      </c>
    </row>
    <row r="1707" s="13" customFormat="1">
      <c r="A1707" s="13"/>
      <c r="B1707" s="229"/>
      <c r="C1707" s="230"/>
      <c r="D1707" s="231" t="s">
        <v>150</v>
      </c>
      <c r="E1707" s="232" t="s">
        <v>1</v>
      </c>
      <c r="F1707" s="233" t="s">
        <v>2064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150</v>
      </c>
      <c r="AU1707" s="239" t="s">
        <v>148</v>
      </c>
      <c r="AV1707" s="13" t="s">
        <v>81</v>
      </c>
      <c r="AW1707" s="13" t="s">
        <v>30</v>
      </c>
      <c r="AX1707" s="13" t="s">
        <v>73</v>
      </c>
      <c r="AY1707" s="239" t="s">
        <v>140</v>
      </c>
    </row>
    <row r="1708" s="13" customFormat="1">
      <c r="A1708" s="13"/>
      <c r="B1708" s="229"/>
      <c r="C1708" s="230"/>
      <c r="D1708" s="231" t="s">
        <v>150</v>
      </c>
      <c r="E1708" s="232" t="s">
        <v>1</v>
      </c>
      <c r="F1708" s="233" t="s">
        <v>2065</v>
      </c>
      <c r="G1708" s="230"/>
      <c r="H1708" s="232" t="s">
        <v>1</v>
      </c>
      <c r="I1708" s="234"/>
      <c r="J1708" s="230"/>
      <c r="K1708" s="230"/>
      <c r="L1708" s="235"/>
      <c r="M1708" s="236"/>
      <c r="N1708" s="237"/>
      <c r="O1708" s="237"/>
      <c r="P1708" s="237"/>
      <c r="Q1708" s="237"/>
      <c r="R1708" s="237"/>
      <c r="S1708" s="237"/>
      <c r="T1708" s="23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9" t="s">
        <v>150</v>
      </c>
      <c r="AU1708" s="239" t="s">
        <v>148</v>
      </c>
      <c r="AV1708" s="13" t="s">
        <v>81</v>
      </c>
      <c r="AW1708" s="13" t="s">
        <v>30</v>
      </c>
      <c r="AX1708" s="13" t="s">
        <v>73</v>
      </c>
      <c r="AY1708" s="239" t="s">
        <v>140</v>
      </c>
    </row>
    <row r="1709" s="14" customFormat="1">
      <c r="A1709" s="14"/>
      <c r="B1709" s="240"/>
      <c r="C1709" s="241"/>
      <c r="D1709" s="231" t="s">
        <v>150</v>
      </c>
      <c r="E1709" s="242" t="s">
        <v>1</v>
      </c>
      <c r="F1709" s="243" t="s">
        <v>2066</v>
      </c>
      <c r="G1709" s="241"/>
      <c r="H1709" s="244">
        <v>3.8500000000000001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150</v>
      </c>
      <c r="AU1709" s="250" t="s">
        <v>148</v>
      </c>
      <c r="AV1709" s="14" t="s">
        <v>148</v>
      </c>
      <c r="AW1709" s="14" t="s">
        <v>30</v>
      </c>
      <c r="AX1709" s="14" t="s">
        <v>73</v>
      </c>
      <c r="AY1709" s="250" t="s">
        <v>140</v>
      </c>
    </row>
    <row r="1710" s="15" customFormat="1">
      <c r="A1710" s="15"/>
      <c r="B1710" s="262"/>
      <c r="C1710" s="263"/>
      <c r="D1710" s="231" t="s">
        <v>150</v>
      </c>
      <c r="E1710" s="264" t="s">
        <v>1</v>
      </c>
      <c r="F1710" s="265" t="s">
        <v>188</v>
      </c>
      <c r="G1710" s="263"/>
      <c r="H1710" s="266">
        <v>9.8979999999999997</v>
      </c>
      <c r="I1710" s="267"/>
      <c r="J1710" s="263"/>
      <c r="K1710" s="263"/>
      <c r="L1710" s="268"/>
      <c r="M1710" s="269"/>
      <c r="N1710" s="270"/>
      <c r="O1710" s="270"/>
      <c r="P1710" s="270"/>
      <c r="Q1710" s="270"/>
      <c r="R1710" s="270"/>
      <c r="S1710" s="270"/>
      <c r="T1710" s="271"/>
      <c r="U1710" s="15"/>
      <c r="V1710" s="15"/>
      <c r="W1710" s="15"/>
      <c r="X1710" s="15"/>
      <c r="Y1710" s="15"/>
      <c r="Z1710" s="15"/>
      <c r="AA1710" s="15"/>
      <c r="AB1710" s="15"/>
      <c r="AC1710" s="15"/>
      <c r="AD1710" s="15"/>
      <c r="AE1710" s="15"/>
      <c r="AT1710" s="272" t="s">
        <v>150</v>
      </c>
      <c r="AU1710" s="272" t="s">
        <v>148</v>
      </c>
      <c r="AV1710" s="15" t="s">
        <v>147</v>
      </c>
      <c r="AW1710" s="15" t="s">
        <v>30</v>
      </c>
      <c r="AX1710" s="15" t="s">
        <v>81</v>
      </c>
      <c r="AY1710" s="272" t="s">
        <v>140</v>
      </c>
    </row>
    <row r="1711" s="2" customFormat="1" ht="24.15" customHeight="1">
      <c r="A1711" s="38"/>
      <c r="B1711" s="39"/>
      <c r="C1711" s="215" t="s">
        <v>2090</v>
      </c>
      <c r="D1711" s="215" t="s">
        <v>143</v>
      </c>
      <c r="E1711" s="216" t="s">
        <v>2091</v>
      </c>
      <c r="F1711" s="217" t="s">
        <v>2092</v>
      </c>
      <c r="G1711" s="218" t="s">
        <v>146</v>
      </c>
      <c r="H1711" s="219">
        <v>9.8979999999999997</v>
      </c>
      <c r="I1711" s="220"/>
      <c r="J1711" s="221">
        <f>ROUND(I1711*H1711,2)</f>
        <v>0</v>
      </c>
      <c r="K1711" s="222"/>
      <c r="L1711" s="44"/>
      <c r="M1711" s="223" t="s">
        <v>1</v>
      </c>
      <c r="N1711" s="224" t="s">
        <v>39</v>
      </c>
      <c r="O1711" s="91"/>
      <c r="P1711" s="225">
        <f>O1711*H1711</f>
        <v>0</v>
      </c>
      <c r="Q1711" s="225">
        <v>0.00012</v>
      </c>
      <c r="R1711" s="225">
        <f>Q1711*H1711</f>
        <v>0.0011877599999999999</v>
      </c>
      <c r="S1711" s="225">
        <v>0</v>
      </c>
      <c r="T1711" s="226">
        <f>S1711*H1711</f>
        <v>0</v>
      </c>
      <c r="U1711" s="38"/>
      <c r="V1711" s="38"/>
      <c r="W1711" s="38"/>
      <c r="X1711" s="38"/>
      <c r="Y1711" s="38"/>
      <c r="Z1711" s="38"/>
      <c r="AA1711" s="38"/>
      <c r="AB1711" s="38"/>
      <c r="AC1711" s="38"/>
      <c r="AD1711" s="38"/>
      <c r="AE1711" s="38"/>
      <c r="AR1711" s="227" t="s">
        <v>266</v>
      </c>
      <c r="AT1711" s="227" t="s">
        <v>143</v>
      </c>
      <c r="AU1711" s="227" t="s">
        <v>148</v>
      </c>
      <c r="AY1711" s="17" t="s">
        <v>140</v>
      </c>
      <c r="BE1711" s="228">
        <f>IF(N1711="základní",J1711,0)</f>
        <v>0</v>
      </c>
      <c r="BF1711" s="228">
        <f>IF(N1711="snížená",J1711,0)</f>
        <v>0</v>
      </c>
      <c r="BG1711" s="228">
        <f>IF(N1711="zákl. přenesená",J1711,0)</f>
        <v>0</v>
      </c>
      <c r="BH1711" s="228">
        <f>IF(N1711="sníž. přenesená",J1711,0)</f>
        <v>0</v>
      </c>
      <c r="BI1711" s="228">
        <f>IF(N1711="nulová",J1711,0)</f>
        <v>0</v>
      </c>
      <c r="BJ1711" s="17" t="s">
        <v>148</v>
      </c>
      <c r="BK1711" s="228">
        <f>ROUND(I1711*H1711,2)</f>
        <v>0</v>
      </c>
      <c r="BL1711" s="17" t="s">
        <v>266</v>
      </c>
      <c r="BM1711" s="227" t="s">
        <v>2093</v>
      </c>
    </row>
    <row r="1712" s="13" customFormat="1">
      <c r="A1712" s="13"/>
      <c r="B1712" s="229"/>
      <c r="C1712" s="230"/>
      <c r="D1712" s="231" t="s">
        <v>150</v>
      </c>
      <c r="E1712" s="232" t="s">
        <v>1</v>
      </c>
      <c r="F1712" s="233" t="s">
        <v>2071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150</v>
      </c>
      <c r="AU1712" s="239" t="s">
        <v>148</v>
      </c>
      <c r="AV1712" s="13" t="s">
        <v>81</v>
      </c>
      <c r="AW1712" s="13" t="s">
        <v>30</v>
      </c>
      <c r="AX1712" s="13" t="s">
        <v>73</v>
      </c>
      <c r="AY1712" s="239" t="s">
        <v>140</v>
      </c>
    </row>
    <row r="1713" s="13" customFormat="1">
      <c r="A1713" s="13"/>
      <c r="B1713" s="229"/>
      <c r="C1713" s="230"/>
      <c r="D1713" s="231" t="s">
        <v>150</v>
      </c>
      <c r="E1713" s="232" t="s">
        <v>1</v>
      </c>
      <c r="F1713" s="233" t="s">
        <v>2062</v>
      </c>
      <c r="G1713" s="230"/>
      <c r="H1713" s="232" t="s">
        <v>1</v>
      </c>
      <c r="I1713" s="234"/>
      <c r="J1713" s="230"/>
      <c r="K1713" s="230"/>
      <c r="L1713" s="235"/>
      <c r="M1713" s="236"/>
      <c r="N1713" s="237"/>
      <c r="O1713" s="237"/>
      <c r="P1713" s="237"/>
      <c r="Q1713" s="237"/>
      <c r="R1713" s="237"/>
      <c r="S1713" s="237"/>
      <c r="T1713" s="238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39" t="s">
        <v>150</v>
      </c>
      <c r="AU1713" s="239" t="s">
        <v>148</v>
      </c>
      <c r="AV1713" s="13" t="s">
        <v>81</v>
      </c>
      <c r="AW1713" s="13" t="s">
        <v>30</v>
      </c>
      <c r="AX1713" s="13" t="s">
        <v>73</v>
      </c>
      <c r="AY1713" s="239" t="s">
        <v>140</v>
      </c>
    </row>
    <row r="1714" s="14" customFormat="1">
      <c r="A1714" s="14"/>
      <c r="B1714" s="240"/>
      <c r="C1714" s="241"/>
      <c r="D1714" s="231" t="s">
        <v>150</v>
      </c>
      <c r="E1714" s="242" t="s">
        <v>1</v>
      </c>
      <c r="F1714" s="243" t="s">
        <v>2063</v>
      </c>
      <c r="G1714" s="241"/>
      <c r="H1714" s="244">
        <v>6.048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0" t="s">
        <v>150</v>
      </c>
      <c r="AU1714" s="250" t="s">
        <v>148</v>
      </c>
      <c r="AV1714" s="14" t="s">
        <v>148</v>
      </c>
      <c r="AW1714" s="14" t="s">
        <v>30</v>
      </c>
      <c r="AX1714" s="14" t="s">
        <v>73</v>
      </c>
      <c r="AY1714" s="250" t="s">
        <v>140</v>
      </c>
    </row>
    <row r="1715" s="13" customFormat="1">
      <c r="A1715" s="13"/>
      <c r="B1715" s="229"/>
      <c r="C1715" s="230"/>
      <c r="D1715" s="231" t="s">
        <v>150</v>
      </c>
      <c r="E1715" s="232" t="s">
        <v>1</v>
      </c>
      <c r="F1715" s="233" t="s">
        <v>2064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150</v>
      </c>
      <c r="AU1715" s="239" t="s">
        <v>148</v>
      </c>
      <c r="AV1715" s="13" t="s">
        <v>81</v>
      </c>
      <c r="AW1715" s="13" t="s">
        <v>30</v>
      </c>
      <c r="AX1715" s="13" t="s">
        <v>73</v>
      </c>
      <c r="AY1715" s="239" t="s">
        <v>140</v>
      </c>
    </row>
    <row r="1716" s="13" customFormat="1">
      <c r="A1716" s="13"/>
      <c r="B1716" s="229"/>
      <c r="C1716" s="230"/>
      <c r="D1716" s="231" t="s">
        <v>150</v>
      </c>
      <c r="E1716" s="232" t="s">
        <v>1</v>
      </c>
      <c r="F1716" s="233" t="s">
        <v>2065</v>
      </c>
      <c r="G1716" s="230"/>
      <c r="H1716" s="232" t="s">
        <v>1</v>
      </c>
      <c r="I1716" s="234"/>
      <c r="J1716" s="230"/>
      <c r="K1716" s="230"/>
      <c r="L1716" s="235"/>
      <c r="M1716" s="236"/>
      <c r="N1716" s="237"/>
      <c r="O1716" s="237"/>
      <c r="P1716" s="237"/>
      <c r="Q1716" s="237"/>
      <c r="R1716" s="237"/>
      <c r="S1716" s="237"/>
      <c r="T1716" s="23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9" t="s">
        <v>150</v>
      </c>
      <c r="AU1716" s="239" t="s">
        <v>148</v>
      </c>
      <c r="AV1716" s="13" t="s">
        <v>81</v>
      </c>
      <c r="AW1716" s="13" t="s">
        <v>30</v>
      </c>
      <c r="AX1716" s="13" t="s">
        <v>73</v>
      </c>
      <c r="AY1716" s="239" t="s">
        <v>140</v>
      </c>
    </row>
    <row r="1717" s="14" customFormat="1">
      <c r="A1717" s="14"/>
      <c r="B1717" s="240"/>
      <c r="C1717" s="241"/>
      <c r="D1717" s="231" t="s">
        <v>150</v>
      </c>
      <c r="E1717" s="242" t="s">
        <v>1</v>
      </c>
      <c r="F1717" s="243" t="s">
        <v>2066</v>
      </c>
      <c r="G1717" s="241"/>
      <c r="H1717" s="244">
        <v>3.8500000000000001</v>
      </c>
      <c r="I1717" s="245"/>
      <c r="J1717" s="241"/>
      <c r="K1717" s="241"/>
      <c r="L1717" s="246"/>
      <c r="M1717" s="247"/>
      <c r="N1717" s="248"/>
      <c r="O1717" s="248"/>
      <c r="P1717" s="248"/>
      <c r="Q1717" s="248"/>
      <c r="R1717" s="248"/>
      <c r="S1717" s="248"/>
      <c r="T1717" s="24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0" t="s">
        <v>150</v>
      </c>
      <c r="AU1717" s="250" t="s">
        <v>148</v>
      </c>
      <c r="AV1717" s="14" t="s">
        <v>148</v>
      </c>
      <c r="AW1717" s="14" t="s">
        <v>30</v>
      </c>
      <c r="AX1717" s="14" t="s">
        <v>73</v>
      </c>
      <c r="AY1717" s="250" t="s">
        <v>140</v>
      </c>
    </row>
    <row r="1718" s="15" customFormat="1">
      <c r="A1718" s="15"/>
      <c r="B1718" s="262"/>
      <c r="C1718" s="263"/>
      <c r="D1718" s="231" t="s">
        <v>150</v>
      </c>
      <c r="E1718" s="264" t="s">
        <v>1</v>
      </c>
      <c r="F1718" s="265" t="s">
        <v>188</v>
      </c>
      <c r="G1718" s="263"/>
      <c r="H1718" s="266">
        <v>9.8979999999999997</v>
      </c>
      <c r="I1718" s="267"/>
      <c r="J1718" s="263"/>
      <c r="K1718" s="263"/>
      <c r="L1718" s="268"/>
      <c r="M1718" s="269"/>
      <c r="N1718" s="270"/>
      <c r="O1718" s="270"/>
      <c r="P1718" s="270"/>
      <c r="Q1718" s="270"/>
      <c r="R1718" s="270"/>
      <c r="S1718" s="270"/>
      <c r="T1718" s="271"/>
      <c r="U1718" s="15"/>
      <c r="V1718" s="15"/>
      <c r="W1718" s="15"/>
      <c r="X1718" s="15"/>
      <c r="Y1718" s="15"/>
      <c r="Z1718" s="15"/>
      <c r="AA1718" s="15"/>
      <c r="AB1718" s="15"/>
      <c r="AC1718" s="15"/>
      <c r="AD1718" s="15"/>
      <c r="AE1718" s="15"/>
      <c r="AT1718" s="272" t="s">
        <v>150</v>
      </c>
      <c r="AU1718" s="272" t="s">
        <v>148</v>
      </c>
      <c r="AV1718" s="15" t="s">
        <v>147</v>
      </c>
      <c r="AW1718" s="15" t="s">
        <v>30</v>
      </c>
      <c r="AX1718" s="15" t="s">
        <v>81</v>
      </c>
      <c r="AY1718" s="272" t="s">
        <v>140</v>
      </c>
    </row>
    <row r="1719" s="2" customFormat="1" ht="24.15" customHeight="1">
      <c r="A1719" s="38"/>
      <c r="B1719" s="39"/>
      <c r="C1719" s="215" t="s">
        <v>2094</v>
      </c>
      <c r="D1719" s="215" t="s">
        <v>143</v>
      </c>
      <c r="E1719" s="216" t="s">
        <v>2095</v>
      </c>
      <c r="F1719" s="217" t="s">
        <v>2096</v>
      </c>
      <c r="G1719" s="218" t="s">
        <v>146</v>
      </c>
      <c r="H1719" s="219">
        <v>9.8979999999999997</v>
      </c>
      <c r="I1719" s="220"/>
      <c r="J1719" s="221">
        <f>ROUND(I1719*H1719,2)</f>
        <v>0</v>
      </c>
      <c r="K1719" s="222"/>
      <c r="L1719" s="44"/>
      <c r="M1719" s="223" t="s">
        <v>1</v>
      </c>
      <c r="N1719" s="224" t="s">
        <v>39</v>
      </c>
      <c r="O1719" s="91"/>
      <c r="P1719" s="225">
        <f>O1719*H1719</f>
        <v>0</v>
      </c>
      <c r="Q1719" s="225">
        <v>0.00029</v>
      </c>
      <c r="R1719" s="225">
        <f>Q1719*H1719</f>
        <v>0.0028704199999999998</v>
      </c>
      <c r="S1719" s="225">
        <v>0</v>
      </c>
      <c r="T1719" s="226">
        <f>S1719*H1719</f>
        <v>0</v>
      </c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R1719" s="227" t="s">
        <v>266</v>
      </c>
      <c r="AT1719" s="227" t="s">
        <v>143</v>
      </c>
      <c r="AU1719" s="227" t="s">
        <v>148</v>
      </c>
      <c r="AY1719" s="17" t="s">
        <v>140</v>
      </c>
      <c r="BE1719" s="228">
        <f>IF(N1719="základní",J1719,0)</f>
        <v>0</v>
      </c>
      <c r="BF1719" s="228">
        <f>IF(N1719="snížená",J1719,0)</f>
        <v>0</v>
      </c>
      <c r="BG1719" s="228">
        <f>IF(N1719="zákl. přenesená",J1719,0)</f>
        <v>0</v>
      </c>
      <c r="BH1719" s="228">
        <f>IF(N1719="sníž. přenesená",J1719,0)</f>
        <v>0</v>
      </c>
      <c r="BI1719" s="228">
        <f>IF(N1719="nulová",J1719,0)</f>
        <v>0</v>
      </c>
      <c r="BJ1719" s="17" t="s">
        <v>148</v>
      </c>
      <c r="BK1719" s="228">
        <f>ROUND(I1719*H1719,2)</f>
        <v>0</v>
      </c>
      <c r="BL1719" s="17" t="s">
        <v>266</v>
      </c>
      <c r="BM1719" s="227" t="s">
        <v>2097</v>
      </c>
    </row>
    <row r="1720" s="13" customFormat="1">
      <c r="A1720" s="13"/>
      <c r="B1720" s="229"/>
      <c r="C1720" s="230"/>
      <c r="D1720" s="231" t="s">
        <v>150</v>
      </c>
      <c r="E1720" s="232" t="s">
        <v>1</v>
      </c>
      <c r="F1720" s="233" t="s">
        <v>2071</v>
      </c>
      <c r="G1720" s="230"/>
      <c r="H1720" s="232" t="s">
        <v>1</v>
      </c>
      <c r="I1720" s="234"/>
      <c r="J1720" s="230"/>
      <c r="K1720" s="230"/>
      <c r="L1720" s="235"/>
      <c r="M1720" s="236"/>
      <c r="N1720" s="237"/>
      <c r="O1720" s="237"/>
      <c r="P1720" s="237"/>
      <c r="Q1720" s="237"/>
      <c r="R1720" s="237"/>
      <c r="S1720" s="237"/>
      <c r="T1720" s="238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39" t="s">
        <v>150</v>
      </c>
      <c r="AU1720" s="239" t="s">
        <v>148</v>
      </c>
      <c r="AV1720" s="13" t="s">
        <v>81</v>
      </c>
      <c r="AW1720" s="13" t="s">
        <v>30</v>
      </c>
      <c r="AX1720" s="13" t="s">
        <v>73</v>
      </c>
      <c r="AY1720" s="239" t="s">
        <v>140</v>
      </c>
    </row>
    <row r="1721" s="13" customFormat="1">
      <c r="A1721" s="13"/>
      <c r="B1721" s="229"/>
      <c r="C1721" s="230"/>
      <c r="D1721" s="231" t="s">
        <v>150</v>
      </c>
      <c r="E1721" s="232" t="s">
        <v>1</v>
      </c>
      <c r="F1721" s="233" t="s">
        <v>2062</v>
      </c>
      <c r="G1721" s="230"/>
      <c r="H1721" s="232" t="s">
        <v>1</v>
      </c>
      <c r="I1721" s="234"/>
      <c r="J1721" s="230"/>
      <c r="K1721" s="230"/>
      <c r="L1721" s="235"/>
      <c r="M1721" s="236"/>
      <c r="N1721" s="237"/>
      <c r="O1721" s="237"/>
      <c r="P1721" s="237"/>
      <c r="Q1721" s="237"/>
      <c r="R1721" s="237"/>
      <c r="S1721" s="237"/>
      <c r="T1721" s="23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9" t="s">
        <v>150</v>
      </c>
      <c r="AU1721" s="239" t="s">
        <v>148</v>
      </c>
      <c r="AV1721" s="13" t="s">
        <v>81</v>
      </c>
      <c r="AW1721" s="13" t="s">
        <v>30</v>
      </c>
      <c r="AX1721" s="13" t="s">
        <v>73</v>
      </c>
      <c r="AY1721" s="239" t="s">
        <v>140</v>
      </c>
    </row>
    <row r="1722" s="14" customFormat="1">
      <c r="A1722" s="14"/>
      <c r="B1722" s="240"/>
      <c r="C1722" s="241"/>
      <c r="D1722" s="231" t="s">
        <v>150</v>
      </c>
      <c r="E1722" s="242" t="s">
        <v>1</v>
      </c>
      <c r="F1722" s="243" t="s">
        <v>2063</v>
      </c>
      <c r="G1722" s="241"/>
      <c r="H1722" s="244">
        <v>6.048</v>
      </c>
      <c r="I1722" s="245"/>
      <c r="J1722" s="241"/>
      <c r="K1722" s="241"/>
      <c r="L1722" s="246"/>
      <c r="M1722" s="247"/>
      <c r="N1722" s="248"/>
      <c r="O1722" s="248"/>
      <c r="P1722" s="248"/>
      <c r="Q1722" s="248"/>
      <c r="R1722" s="248"/>
      <c r="S1722" s="248"/>
      <c r="T1722" s="249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0" t="s">
        <v>150</v>
      </c>
      <c r="AU1722" s="250" t="s">
        <v>148</v>
      </c>
      <c r="AV1722" s="14" t="s">
        <v>148</v>
      </c>
      <c r="AW1722" s="14" t="s">
        <v>30</v>
      </c>
      <c r="AX1722" s="14" t="s">
        <v>73</v>
      </c>
      <c r="AY1722" s="250" t="s">
        <v>140</v>
      </c>
    </row>
    <row r="1723" s="13" customFormat="1">
      <c r="A1723" s="13"/>
      <c r="B1723" s="229"/>
      <c r="C1723" s="230"/>
      <c r="D1723" s="231" t="s">
        <v>150</v>
      </c>
      <c r="E1723" s="232" t="s">
        <v>1</v>
      </c>
      <c r="F1723" s="233" t="s">
        <v>2064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150</v>
      </c>
      <c r="AU1723" s="239" t="s">
        <v>148</v>
      </c>
      <c r="AV1723" s="13" t="s">
        <v>81</v>
      </c>
      <c r="AW1723" s="13" t="s">
        <v>30</v>
      </c>
      <c r="AX1723" s="13" t="s">
        <v>73</v>
      </c>
      <c r="AY1723" s="239" t="s">
        <v>140</v>
      </c>
    </row>
    <row r="1724" s="13" customFormat="1">
      <c r="A1724" s="13"/>
      <c r="B1724" s="229"/>
      <c r="C1724" s="230"/>
      <c r="D1724" s="231" t="s">
        <v>150</v>
      </c>
      <c r="E1724" s="232" t="s">
        <v>1</v>
      </c>
      <c r="F1724" s="233" t="s">
        <v>2065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150</v>
      </c>
      <c r="AU1724" s="239" t="s">
        <v>148</v>
      </c>
      <c r="AV1724" s="13" t="s">
        <v>81</v>
      </c>
      <c r="AW1724" s="13" t="s">
        <v>30</v>
      </c>
      <c r="AX1724" s="13" t="s">
        <v>73</v>
      </c>
      <c r="AY1724" s="239" t="s">
        <v>140</v>
      </c>
    </row>
    <row r="1725" s="14" customFormat="1">
      <c r="A1725" s="14"/>
      <c r="B1725" s="240"/>
      <c r="C1725" s="241"/>
      <c r="D1725" s="231" t="s">
        <v>150</v>
      </c>
      <c r="E1725" s="242" t="s">
        <v>1</v>
      </c>
      <c r="F1725" s="243" t="s">
        <v>2066</v>
      </c>
      <c r="G1725" s="241"/>
      <c r="H1725" s="244">
        <v>3.8500000000000001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150</v>
      </c>
      <c r="AU1725" s="250" t="s">
        <v>148</v>
      </c>
      <c r="AV1725" s="14" t="s">
        <v>148</v>
      </c>
      <c r="AW1725" s="14" t="s">
        <v>30</v>
      </c>
      <c r="AX1725" s="14" t="s">
        <v>73</v>
      </c>
      <c r="AY1725" s="250" t="s">
        <v>140</v>
      </c>
    </row>
    <row r="1726" s="15" customFormat="1">
      <c r="A1726" s="15"/>
      <c r="B1726" s="262"/>
      <c r="C1726" s="263"/>
      <c r="D1726" s="231" t="s">
        <v>150</v>
      </c>
      <c r="E1726" s="264" t="s">
        <v>1</v>
      </c>
      <c r="F1726" s="265" t="s">
        <v>188</v>
      </c>
      <c r="G1726" s="263"/>
      <c r="H1726" s="266">
        <v>9.8979999999999997</v>
      </c>
      <c r="I1726" s="267"/>
      <c r="J1726" s="263"/>
      <c r="K1726" s="263"/>
      <c r="L1726" s="268"/>
      <c r="M1726" s="269"/>
      <c r="N1726" s="270"/>
      <c r="O1726" s="270"/>
      <c r="P1726" s="270"/>
      <c r="Q1726" s="270"/>
      <c r="R1726" s="270"/>
      <c r="S1726" s="270"/>
      <c r="T1726" s="271"/>
      <c r="U1726" s="15"/>
      <c r="V1726" s="15"/>
      <c r="W1726" s="15"/>
      <c r="X1726" s="15"/>
      <c r="Y1726" s="15"/>
      <c r="Z1726" s="15"/>
      <c r="AA1726" s="15"/>
      <c r="AB1726" s="15"/>
      <c r="AC1726" s="15"/>
      <c r="AD1726" s="15"/>
      <c r="AE1726" s="15"/>
      <c r="AT1726" s="272" t="s">
        <v>150</v>
      </c>
      <c r="AU1726" s="272" t="s">
        <v>148</v>
      </c>
      <c r="AV1726" s="15" t="s">
        <v>147</v>
      </c>
      <c r="AW1726" s="15" t="s">
        <v>30</v>
      </c>
      <c r="AX1726" s="15" t="s">
        <v>81</v>
      </c>
      <c r="AY1726" s="272" t="s">
        <v>140</v>
      </c>
    </row>
    <row r="1727" s="2" customFormat="1" ht="24.15" customHeight="1">
      <c r="A1727" s="38"/>
      <c r="B1727" s="39"/>
      <c r="C1727" s="215" t="s">
        <v>2098</v>
      </c>
      <c r="D1727" s="215" t="s">
        <v>143</v>
      </c>
      <c r="E1727" s="216" t="s">
        <v>2099</v>
      </c>
      <c r="F1727" s="217" t="s">
        <v>2100</v>
      </c>
      <c r="G1727" s="218" t="s">
        <v>146</v>
      </c>
      <c r="H1727" s="219">
        <v>9.8979999999999997</v>
      </c>
      <c r="I1727" s="220"/>
      <c r="J1727" s="221">
        <f>ROUND(I1727*H1727,2)</f>
        <v>0</v>
      </c>
      <c r="K1727" s="222"/>
      <c r="L1727" s="44"/>
      <c r="M1727" s="223" t="s">
        <v>1</v>
      </c>
      <c r="N1727" s="224" t="s">
        <v>39</v>
      </c>
      <c r="O1727" s="91"/>
      <c r="P1727" s="225">
        <f>O1727*H1727</f>
        <v>0</v>
      </c>
      <c r="Q1727" s="225">
        <v>0.00032000000000000003</v>
      </c>
      <c r="R1727" s="225">
        <f>Q1727*H1727</f>
        <v>0.0031673600000000001</v>
      </c>
      <c r="S1727" s="225">
        <v>0</v>
      </c>
      <c r="T1727" s="226">
        <f>S1727*H1727</f>
        <v>0</v>
      </c>
      <c r="U1727" s="38"/>
      <c r="V1727" s="38"/>
      <c r="W1727" s="38"/>
      <c r="X1727" s="38"/>
      <c r="Y1727" s="38"/>
      <c r="Z1727" s="38"/>
      <c r="AA1727" s="38"/>
      <c r="AB1727" s="38"/>
      <c r="AC1727" s="38"/>
      <c r="AD1727" s="38"/>
      <c r="AE1727" s="38"/>
      <c r="AR1727" s="227" t="s">
        <v>266</v>
      </c>
      <c r="AT1727" s="227" t="s">
        <v>143</v>
      </c>
      <c r="AU1727" s="227" t="s">
        <v>148</v>
      </c>
      <c r="AY1727" s="17" t="s">
        <v>140</v>
      </c>
      <c r="BE1727" s="228">
        <f>IF(N1727="základní",J1727,0)</f>
        <v>0</v>
      </c>
      <c r="BF1727" s="228">
        <f>IF(N1727="snížená",J1727,0)</f>
        <v>0</v>
      </c>
      <c r="BG1727" s="228">
        <f>IF(N1727="zákl. přenesená",J1727,0)</f>
        <v>0</v>
      </c>
      <c r="BH1727" s="228">
        <f>IF(N1727="sníž. přenesená",J1727,0)</f>
        <v>0</v>
      </c>
      <c r="BI1727" s="228">
        <f>IF(N1727="nulová",J1727,0)</f>
        <v>0</v>
      </c>
      <c r="BJ1727" s="17" t="s">
        <v>148</v>
      </c>
      <c r="BK1727" s="228">
        <f>ROUND(I1727*H1727,2)</f>
        <v>0</v>
      </c>
      <c r="BL1727" s="17" t="s">
        <v>266</v>
      </c>
      <c r="BM1727" s="227" t="s">
        <v>2101</v>
      </c>
    </row>
    <row r="1728" s="13" customFormat="1">
      <c r="A1728" s="13"/>
      <c r="B1728" s="229"/>
      <c r="C1728" s="230"/>
      <c r="D1728" s="231" t="s">
        <v>150</v>
      </c>
      <c r="E1728" s="232" t="s">
        <v>1</v>
      </c>
      <c r="F1728" s="233" t="s">
        <v>2071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150</v>
      </c>
      <c r="AU1728" s="239" t="s">
        <v>148</v>
      </c>
      <c r="AV1728" s="13" t="s">
        <v>81</v>
      </c>
      <c r="AW1728" s="13" t="s">
        <v>30</v>
      </c>
      <c r="AX1728" s="13" t="s">
        <v>73</v>
      </c>
      <c r="AY1728" s="239" t="s">
        <v>140</v>
      </c>
    </row>
    <row r="1729" s="13" customFormat="1">
      <c r="A1729" s="13"/>
      <c r="B1729" s="229"/>
      <c r="C1729" s="230"/>
      <c r="D1729" s="231" t="s">
        <v>150</v>
      </c>
      <c r="E1729" s="232" t="s">
        <v>1</v>
      </c>
      <c r="F1729" s="233" t="s">
        <v>2062</v>
      </c>
      <c r="G1729" s="230"/>
      <c r="H1729" s="232" t="s">
        <v>1</v>
      </c>
      <c r="I1729" s="234"/>
      <c r="J1729" s="230"/>
      <c r="K1729" s="230"/>
      <c r="L1729" s="235"/>
      <c r="M1729" s="236"/>
      <c r="N1729" s="237"/>
      <c r="O1729" s="237"/>
      <c r="P1729" s="237"/>
      <c r="Q1729" s="237"/>
      <c r="R1729" s="237"/>
      <c r="S1729" s="237"/>
      <c r="T1729" s="23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39" t="s">
        <v>150</v>
      </c>
      <c r="AU1729" s="239" t="s">
        <v>148</v>
      </c>
      <c r="AV1729" s="13" t="s">
        <v>81</v>
      </c>
      <c r="AW1729" s="13" t="s">
        <v>30</v>
      </c>
      <c r="AX1729" s="13" t="s">
        <v>73</v>
      </c>
      <c r="AY1729" s="239" t="s">
        <v>140</v>
      </c>
    </row>
    <row r="1730" s="14" customFormat="1">
      <c r="A1730" s="14"/>
      <c r="B1730" s="240"/>
      <c r="C1730" s="241"/>
      <c r="D1730" s="231" t="s">
        <v>150</v>
      </c>
      <c r="E1730" s="242" t="s">
        <v>1</v>
      </c>
      <c r="F1730" s="243" t="s">
        <v>2063</v>
      </c>
      <c r="G1730" s="241"/>
      <c r="H1730" s="244">
        <v>6.048</v>
      </c>
      <c r="I1730" s="245"/>
      <c r="J1730" s="241"/>
      <c r="K1730" s="241"/>
      <c r="L1730" s="246"/>
      <c r="M1730" s="247"/>
      <c r="N1730" s="248"/>
      <c r="O1730" s="248"/>
      <c r="P1730" s="248"/>
      <c r="Q1730" s="248"/>
      <c r="R1730" s="248"/>
      <c r="S1730" s="248"/>
      <c r="T1730" s="249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0" t="s">
        <v>150</v>
      </c>
      <c r="AU1730" s="250" t="s">
        <v>148</v>
      </c>
      <c r="AV1730" s="14" t="s">
        <v>148</v>
      </c>
      <c r="AW1730" s="14" t="s">
        <v>30</v>
      </c>
      <c r="AX1730" s="14" t="s">
        <v>73</v>
      </c>
      <c r="AY1730" s="250" t="s">
        <v>140</v>
      </c>
    </row>
    <row r="1731" s="13" customFormat="1">
      <c r="A1731" s="13"/>
      <c r="B1731" s="229"/>
      <c r="C1731" s="230"/>
      <c r="D1731" s="231" t="s">
        <v>150</v>
      </c>
      <c r="E1731" s="232" t="s">
        <v>1</v>
      </c>
      <c r="F1731" s="233" t="s">
        <v>2064</v>
      </c>
      <c r="G1731" s="230"/>
      <c r="H1731" s="232" t="s">
        <v>1</v>
      </c>
      <c r="I1731" s="234"/>
      <c r="J1731" s="230"/>
      <c r="K1731" s="230"/>
      <c r="L1731" s="235"/>
      <c r="M1731" s="236"/>
      <c r="N1731" s="237"/>
      <c r="O1731" s="237"/>
      <c r="P1731" s="237"/>
      <c r="Q1731" s="237"/>
      <c r="R1731" s="237"/>
      <c r="S1731" s="237"/>
      <c r="T1731" s="238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39" t="s">
        <v>150</v>
      </c>
      <c r="AU1731" s="239" t="s">
        <v>148</v>
      </c>
      <c r="AV1731" s="13" t="s">
        <v>81</v>
      </c>
      <c r="AW1731" s="13" t="s">
        <v>30</v>
      </c>
      <c r="AX1731" s="13" t="s">
        <v>73</v>
      </c>
      <c r="AY1731" s="239" t="s">
        <v>140</v>
      </c>
    </row>
    <row r="1732" s="13" customFormat="1">
      <c r="A1732" s="13"/>
      <c r="B1732" s="229"/>
      <c r="C1732" s="230"/>
      <c r="D1732" s="231" t="s">
        <v>150</v>
      </c>
      <c r="E1732" s="232" t="s">
        <v>1</v>
      </c>
      <c r="F1732" s="233" t="s">
        <v>2065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150</v>
      </c>
      <c r="AU1732" s="239" t="s">
        <v>148</v>
      </c>
      <c r="AV1732" s="13" t="s">
        <v>81</v>
      </c>
      <c r="AW1732" s="13" t="s">
        <v>30</v>
      </c>
      <c r="AX1732" s="13" t="s">
        <v>73</v>
      </c>
      <c r="AY1732" s="239" t="s">
        <v>140</v>
      </c>
    </row>
    <row r="1733" s="14" customFormat="1">
      <c r="A1733" s="14"/>
      <c r="B1733" s="240"/>
      <c r="C1733" s="241"/>
      <c r="D1733" s="231" t="s">
        <v>150</v>
      </c>
      <c r="E1733" s="242" t="s">
        <v>1</v>
      </c>
      <c r="F1733" s="243" t="s">
        <v>2066</v>
      </c>
      <c r="G1733" s="241"/>
      <c r="H1733" s="244">
        <v>3.8500000000000001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150</v>
      </c>
      <c r="AU1733" s="250" t="s">
        <v>148</v>
      </c>
      <c r="AV1733" s="14" t="s">
        <v>148</v>
      </c>
      <c r="AW1733" s="14" t="s">
        <v>30</v>
      </c>
      <c r="AX1733" s="14" t="s">
        <v>73</v>
      </c>
      <c r="AY1733" s="250" t="s">
        <v>140</v>
      </c>
    </row>
    <row r="1734" s="15" customFormat="1">
      <c r="A1734" s="15"/>
      <c r="B1734" s="262"/>
      <c r="C1734" s="263"/>
      <c r="D1734" s="231" t="s">
        <v>150</v>
      </c>
      <c r="E1734" s="264" t="s">
        <v>1</v>
      </c>
      <c r="F1734" s="265" t="s">
        <v>188</v>
      </c>
      <c r="G1734" s="263"/>
      <c r="H1734" s="266">
        <v>9.8979999999999997</v>
      </c>
      <c r="I1734" s="267"/>
      <c r="J1734" s="263"/>
      <c r="K1734" s="263"/>
      <c r="L1734" s="268"/>
      <c r="M1734" s="269"/>
      <c r="N1734" s="270"/>
      <c r="O1734" s="270"/>
      <c r="P1734" s="270"/>
      <c r="Q1734" s="270"/>
      <c r="R1734" s="270"/>
      <c r="S1734" s="270"/>
      <c r="T1734" s="271"/>
      <c r="U1734" s="15"/>
      <c r="V1734" s="15"/>
      <c r="W1734" s="15"/>
      <c r="X1734" s="15"/>
      <c r="Y1734" s="15"/>
      <c r="Z1734" s="15"/>
      <c r="AA1734" s="15"/>
      <c r="AB1734" s="15"/>
      <c r="AC1734" s="15"/>
      <c r="AD1734" s="15"/>
      <c r="AE1734" s="15"/>
      <c r="AT1734" s="272" t="s">
        <v>150</v>
      </c>
      <c r="AU1734" s="272" t="s">
        <v>148</v>
      </c>
      <c r="AV1734" s="15" t="s">
        <v>147</v>
      </c>
      <c r="AW1734" s="15" t="s">
        <v>30</v>
      </c>
      <c r="AX1734" s="15" t="s">
        <v>81</v>
      </c>
      <c r="AY1734" s="272" t="s">
        <v>140</v>
      </c>
    </row>
    <row r="1735" s="12" customFormat="1" ht="22.8" customHeight="1">
      <c r="A1735" s="12"/>
      <c r="B1735" s="199"/>
      <c r="C1735" s="200"/>
      <c r="D1735" s="201" t="s">
        <v>72</v>
      </c>
      <c r="E1735" s="213" t="s">
        <v>2102</v>
      </c>
      <c r="F1735" s="213" t="s">
        <v>2103</v>
      </c>
      <c r="G1735" s="200"/>
      <c r="H1735" s="200"/>
      <c r="I1735" s="203"/>
      <c r="J1735" s="214">
        <f>BK1735</f>
        <v>0</v>
      </c>
      <c r="K1735" s="200"/>
      <c r="L1735" s="205"/>
      <c r="M1735" s="206"/>
      <c r="N1735" s="207"/>
      <c r="O1735" s="207"/>
      <c r="P1735" s="208">
        <f>SUM(P1736:P1970)</f>
        <v>0</v>
      </c>
      <c r="Q1735" s="207"/>
      <c r="R1735" s="208">
        <f>SUM(R1736:R1970)</f>
        <v>0.36915584000000001</v>
      </c>
      <c r="S1735" s="207"/>
      <c r="T1735" s="209">
        <f>SUM(T1736:T1970)</f>
        <v>0.11615183999999999</v>
      </c>
      <c r="U1735" s="12"/>
      <c r="V1735" s="12"/>
      <c r="W1735" s="12"/>
      <c r="X1735" s="12"/>
      <c r="Y1735" s="12"/>
      <c r="Z1735" s="12"/>
      <c r="AA1735" s="12"/>
      <c r="AB1735" s="12"/>
      <c r="AC1735" s="12"/>
      <c r="AD1735" s="12"/>
      <c r="AE1735" s="12"/>
      <c r="AR1735" s="210" t="s">
        <v>148</v>
      </c>
      <c r="AT1735" s="211" t="s">
        <v>72</v>
      </c>
      <c r="AU1735" s="211" t="s">
        <v>81</v>
      </c>
      <c r="AY1735" s="210" t="s">
        <v>140</v>
      </c>
      <c r="BK1735" s="212">
        <f>SUM(BK1736:BK1970)</f>
        <v>0</v>
      </c>
    </row>
    <row r="1736" s="2" customFormat="1" ht="24.15" customHeight="1">
      <c r="A1736" s="38"/>
      <c r="B1736" s="39"/>
      <c r="C1736" s="215" t="s">
        <v>2104</v>
      </c>
      <c r="D1736" s="215" t="s">
        <v>143</v>
      </c>
      <c r="E1736" s="216" t="s">
        <v>2105</v>
      </c>
      <c r="F1736" s="217" t="s">
        <v>2106</v>
      </c>
      <c r="G1736" s="218" t="s">
        <v>146</v>
      </c>
      <c r="H1736" s="219">
        <v>252.50399999999999</v>
      </c>
      <c r="I1736" s="220"/>
      <c r="J1736" s="221">
        <f>ROUND(I1736*H1736,2)</f>
        <v>0</v>
      </c>
      <c r="K1736" s="222"/>
      <c r="L1736" s="44"/>
      <c r="M1736" s="223" t="s">
        <v>1</v>
      </c>
      <c r="N1736" s="224" t="s">
        <v>39</v>
      </c>
      <c r="O1736" s="91"/>
      <c r="P1736" s="225">
        <f>O1736*H1736</f>
        <v>0</v>
      </c>
      <c r="Q1736" s="225">
        <v>0</v>
      </c>
      <c r="R1736" s="225">
        <f>Q1736*H1736</f>
        <v>0</v>
      </c>
      <c r="S1736" s="225">
        <v>0</v>
      </c>
      <c r="T1736" s="226">
        <f>S1736*H1736</f>
        <v>0</v>
      </c>
      <c r="U1736" s="38"/>
      <c r="V1736" s="38"/>
      <c r="W1736" s="38"/>
      <c r="X1736" s="38"/>
      <c r="Y1736" s="38"/>
      <c r="Z1736" s="38"/>
      <c r="AA1736" s="38"/>
      <c r="AB1736" s="38"/>
      <c r="AC1736" s="38"/>
      <c r="AD1736" s="38"/>
      <c r="AE1736" s="38"/>
      <c r="AR1736" s="227" t="s">
        <v>266</v>
      </c>
      <c r="AT1736" s="227" t="s">
        <v>143</v>
      </c>
      <c r="AU1736" s="227" t="s">
        <v>148</v>
      </c>
      <c r="AY1736" s="17" t="s">
        <v>140</v>
      </c>
      <c r="BE1736" s="228">
        <f>IF(N1736="základní",J1736,0)</f>
        <v>0</v>
      </c>
      <c r="BF1736" s="228">
        <f>IF(N1736="snížená",J1736,0)</f>
        <v>0</v>
      </c>
      <c r="BG1736" s="228">
        <f>IF(N1736="zákl. přenesená",J1736,0)</f>
        <v>0</v>
      </c>
      <c r="BH1736" s="228">
        <f>IF(N1736="sníž. přenesená",J1736,0)</f>
        <v>0</v>
      </c>
      <c r="BI1736" s="228">
        <f>IF(N1736="nulová",J1736,0)</f>
        <v>0</v>
      </c>
      <c r="BJ1736" s="17" t="s">
        <v>148</v>
      </c>
      <c r="BK1736" s="228">
        <f>ROUND(I1736*H1736,2)</f>
        <v>0</v>
      </c>
      <c r="BL1736" s="17" t="s">
        <v>266</v>
      </c>
      <c r="BM1736" s="227" t="s">
        <v>2107</v>
      </c>
    </row>
    <row r="1737" s="13" customFormat="1">
      <c r="A1737" s="13"/>
      <c r="B1737" s="229"/>
      <c r="C1737" s="230"/>
      <c r="D1737" s="231" t="s">
        <v>150</v>
      </c>
      <c r="E1737" s="232" t="s">
        <v>1</v>
      </c>
      <c r="F1737" s="233" t="s">
        <v>2108</v>
      </c>
      <c r="G1737" s="230"/>
      <c r="H1737" s="232" t="s">
        <v>1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39" t="s">
        <v>150</v>
      </c>
      <c r="AU1737" s="239" t="s">
        <v>148</v>
      </c>
      <c r="AV1737" s="13" t="s">
        <v>81</v>
      </c>
      <c r="AW1737" s="13" t="s">
        <v>30</v>
      </c>
      <c r="AX1737" s="13" t="s">
        <v>73</v>
      </c>
      <c r="AY1737" s="239" t="s">
        <v>140</v>
      </c>
    </row>
    <row r="1738" s="13" customFormat="1">
      <c r="A1738" s="13"/>
      <c r="B1738" s="229"/>
      <c r="C1738" s="230"/>
      <c r="D1738" s="231" t="s">
        <v>150</v>
      </c>
      <c r="E1738" s="232" t="s">
        <v>1</v>
      </c>
      <c r="F1738" s="233" t="s">
        <v>215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150</v>
      </c>
      <c r="AU1738" s="239" t="s">
        <v>148</v>
      </c>
      <c r="AV1738" s="13" t="s">
        <v>81</v>
      </c>
      <c r="AW1738" s="13" t="s">
        <v>30</v>
      </c>
      <c r="AX1738" s="13" t="s">
        <v>73</v>
      </c>
      <c r="AY1738" s="239" t="s">
        <v>140</v>
      </c>
    </row>
    <row r="1739" s="14" customFormat="1">
      <c r="A1739" s="14"/>
      <c r="B1739" s="240"/>
      <c r="C1739" s="241"/>
      <c r="D1739" s="231" t="s">
        <v>150</v>
      </c>
      <c r="E1739" s="242" t="s">
        <v>1</v>
      </c>
      <c r="F1739" s="243" t="s">
        <v>216</v>
      </c>
      <c r="G1739" s="241"/>
      <c r="H1739" s="244">
        <v>10.028000000000001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150</v>
      </c>
      <c r="AU1739" s="250" t="s">
        <v>148</v>
      </c>
      <c r="AV1739" s="14" t="s">
        <v>148</v>
      </c>
      <c r="AW1739" s="14" t="s">
        <v>30</v>
      </c>
      <c r="AX1739" s="14" t="s">
        <v>73</v>
      </c>
      <c r="AY1739" s="250" t="s">
        <v>140</v>
      </c>
    </row>
    <row r="1740" s="13" customFormat="1">
      <c r="A1740" s="13"/>
      <c r="B1740" s="229"/>
      <c r="C1740" s="230"/>
      <c r="D1740" s="231" t="s">
        <v>150</v>
      </c>
      <c r="E1740" s="232" t="s">
        <v>1</v>
      </c>
      <c r="F1740" s="233" t="s">
        <v>217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150</v>
      </c>
      <c r="AU1740" s="239" t="s">
        <v>148</v>
      </c>
      <c r="AV1740" s="13" t="s">
        <v>81</v>
      </c>
      <c r="AW1740" s="13" t="s">
        <v>30</v>
      </c>
      <c r="AX1740" s="13" t="s">
        <v>73</v>
      </c>
      <c r="AY1740" s="239" t="s">
        <v>140</v>
      </c>
    </row>
    <row r="1741" s="14" customFormat="1">
      <c r="A1741" s="14"/>
      <c r="B1741" s="240"/>
      <c r="C1741" s="241"/>
      <c r="D1741" s="231" t="s">
        <v>150</v>
      </c>
      <c r="E1741" s="242" t="s">
        <v>1</v>
      </c>
      <c r="F1741" s="243" t="s">
        <v>218</v>
      </c>
      <c r="G1741" s="241"/>
      <c r="H1741" s="244">
        <v>2.04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150</v>
      </c>
      <c r="AU1741" s="250" t="s">
        <v>148</v>
      </c>
      <c r="AV1741" s="14" t="s">
        <v>148</v>
      </c>
      <c r="AW1741" s="14" t="s">
        <v>30</v>
      </c>
      <c r="AX1741" s="14" t="s">
        <v>73</v>
      </c>
      <c r="AY1741" s="250" t="s">
        <v>140</v>
      </c>
    </row>
    <row r="1742" s="13" customFormat="1">
      <c r="A1742" s="13"/>
      <c r="B1742" s="229"/>
      <c r="C1742" s="230"/>
      <c r="D1742" s="231" t="s">
        <v>150</v>
      </c>
      <c r="E1742" s="232" t="s">
        <v>1</v>
      </c>
      <c r="F1742" s="233" t="s">
        <v>219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150</v>
      </c>
      <c r="AU1742" s="239" t="s">
        <v>148</v>
      </c>
      <c r="AV1742" s="13" t="s">
        <v>81</v>
      </c>
      <c r="AW1742" s="13" t="s">
        <v>30</v>
      </c>
      <c r="AX1742" s="13" t="s">
        <v>73</v>
      </c>
      <c r="AY1742" s="239" t="s">
        <v>140</v>
      </c>
    </row>
    <row r="1743" s="14" customFormat="1">
      <c r="A1743" s="14"/>
      <c r="B1743" s="240"/>
      <c r="C1743" s="241"/>
      <c r="D1743" s="231" t="s">
        <v>150</v>
      </c>
      <c r="E1743" s="242" t="s">
        <v>1</v>
      </c>
      <c r="F1743" s="243" t="s">
        <v>220</v>
      </c>
      <c r="G1743" s="241"/>
      <c r="H1743" s="244">
        <v>1.1719999999999999</v>
      </c>
      <c r="I1743" s="245"/>
      <c r="J1743" s="241"/>
      <c r="K1743" s="241"/>
      <c r="L1743" s="246"/>
      <c r="M1743" s="247"/>
      <c r="N1743" s="248"/>
      <c r="O1743" s="248"/>
      <c r="P1743" s="248"/>
      <c r="Q1743" s="248"/>
      <c r="R1743" s="248"/>
      <c r="S1743" s="248"/>
      <c r="T1743" s="24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0" t="s">
        <v>150</v>
      </c>
      <c r="AU1743" s="250" t="s">
        <v>148</v>
      </c>
      <c r="AV1743" s="14" t="s">
        <v>148</v>
      </c>
      <c r="AW1743" s="14" t="s">
        <v>30</v>
      </c>
      <c r="AX1743" s="14" t="s">
        <v>73</v>
      </c>
      <c r="AY1743" s="250" t="s">
        <v>140</v>
      </c>
    </row>
    <row r="1744" s="13" customFormat="1">
      <c r="A1744" s="13"/>
      <c r="B1744" s="229"/>
      <c r="C1744" s="230"/>
      <c r="D1744" s="231" t="s">
        <v>150</v>
      </c>
      <c r="E1744" s="232" t="s">
        <v>1</v>
      </c>
      <c r="F1744" s="233" t="s">
        <v>221</v>
      </c>
      <c r="G1744" s="230"/>
      <c r="H1744" s="232" t="s">
        <v>1</v>
      </c>
      <c r="I1744" s="234"/>
      <c r="J1744" s="230"/>
      <c r="K1744" s="230"/>
      <c r="L1744" s="235"/>
      <c r="M1744" s="236"/>
      <c r="N1744" s="237"/>
      <c r="O1744" s="237"/>
      <c r="P1744" s="237"/>
      <c r="Q1744" s="237"/>
      <c r="R1744" s="237"/>
      <c r="S1744" s="237"/>
      <c r="T1744" s="23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9" t="s">
        <v>150</v>
      </c>
      <c r="AU1744" s="239" t="s">
        <v>148</v>
      </c>
      <c r="AV1744" s="13" t="s">
        <v>81</v>
      </c>
      <c r="AW1744" s="13" t="s">
        <v>30</v>
      </c>
      <c r="AX1744" s="13" t="s">
        <v>73</v>
      </c>
      <c r="AY1744" s="239" t="s">
        <v>140</v>
      </c>
    </row>
    <row r="1745" s="14" customFormat="1">
      <c r="A1745" s="14"/>
      <c r="B1745" s="240"/>
      <c r="C1745" s="241"/>
      <c r="D1745" s="231" t="s">
        <v>150</v>
      </c>
      <c r="E1745" s="242" t="s">
        <v>1</v>
      </c>
      <c r="F1745" s="243" t="s">
        <v>222</v>
      </c>
      <c r="G1745" s="241"/>
      <c r="H1745" s="244">
        <v>7.423</v>
      </c>
      <c r="I1745" s="245"/>
      <c r="J1745" s="241"/>
      <c r="K1745" s="241"/>
      <c r="L1745" s="246"/>
      <c r="M1745" s="247"/>
      <c r="N1745" s="248"/>
      <c r="O1745" s="248"/>
      <c r="P1745" s="248"/>
      <c r="Q1745" s="248"/>
      <c r="R1745" s="248"/>
      <c r="S1745" s="248"/>
      <c r="T1745" s="24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0" t="s">
        <v>150</v>
      </c>
      <c r="AU1745" s="250" t="s">
        <v>148</v>
      </c>
      <c r="AV1745" s="14" t="s">
        <v>148</v>
      </c>
      <c r="AW1745" s="14" t="s">
        <v>30</v>
      </c>
      <c r="AX1745" s="14" t="s">
        <v>73</v>
      </c>
      <c r="AY1745" s="250" t="s">
        <v>140</v>
      </c>
    </row>
    <row r="1746" s="13" customFormat="1">
      <c r="A1746" s="13"/>
      <c r="B1746" s="229"/>
      <c r="C1746" s="230"/>
      <c r="D1746" s="231" t="s">
        <v>150</v>
      </c>
      <c r="E1746" s="232" t="s">
        <v>1</v>
      </c>
      <c r="F1746" s="233" t="s">
        <v>223</v>
      </c>
      <c r="G1746" s="230"/>
      <c r="H1746" s="232" t="s">
        <v>1</v>
      </c>
      <c r="I1746" s="234"/>
      <c r="J1746" s="230"/>
      <c r="K1746" s="230"/>
      <c r="L1746" s="235"/>
      <c r="M1746" s="236"/>
      <c r="N1746" s="237"/>
      <c r="O1746" s="237"/>
      <c r="P1746" s="237"/>
      <c r="Q1746" s="237"/>
      <c r="R1746" s="237"/>
      <c r="S1746" s="237"/>
      <c r="T1746" s="238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39" t="s">
        <v>150</v>
      </c>
      <c r="AU1746" s="239" t="s">
        <v>148</v>
      </c>
      <c r="AV1746" s="13" t="s">
        <v>81</v>
      </c>
      <c r="AW1746" s="13" t="s">
        <v>30</v>
      </c>
      <c r="AX1746" s="13" t="s">
        <v>73</v>
      </c>
      <c r="AY1746" s="239" t="s">
        <v>140</v>
      </c>
    </row>
    <row r="1747" s="14" customFormat="1">
      <c r="A1747" s="14"/>
      <c r="B1747" s="240"/>
      <c r="C1747" s="241"/>
      <c r="D1747" s="231" t="s">
        <v>150</v>
      </c>
      <c r="E1747" s="242" t="s">
        <v>1</v>
      </c>
      <c r="F1747" s="243" t="s">
        <v>224</v>
      </c>
      <c r="G1747" s="241"/>
      <c r="H1747" s="244">
        <v>26.372</v>
      </c>
      <c r="I1747" s="245"/>
      <c r="J1747" s="241"/>
      <c r="K1747" s="241"/>
      <c r="L1747" s="246"/>
      <c r="M1747" s="247"/>
      <c r="N1747" s="248"/>
      <c r="O1747" s="248"/>
      <c r="P1747" s="248"/>
      <c r="Q1747" s="248"/>
      <c r="R1747" s="248"/>
      <c r="S1747" s="248"/>
      <c r="T1747" s="249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0" t="s">
        <v>150</v>
      </c>
      <c r="AU1747" s="250" t="s">
        <v>148</v>
      </c>
      <c r="AV1747" s="14" t="s">
        <v>148</v>
      </c>
      <c r="AW1747" s="14" t="s">
        <v>30</v>
      </c>
      <c r="AX1747" s="14" t="s">
        <v>73</v>
      </c>
      <c r="AY1747" s="250" t="s">
        <v>140</v>
      </c>
    </row>
    <row r="1748" s="13" customFormat="1">
      <c r="A1748" s="13"/>
      <c r="B1748" s="229"/>
      <c r="C1748" s="230"/>
      <c r="D1748" s="231" t="s">
        <v>150</v>
      </c>
      <c r="E1748" s="232" t="s">
        <v>1</v>
      </c>
      <c r="F1748" s="233" t="s">
        <v>225</v>
      </c>
      <c r="G1748" s="230"/>
      <c r="H1748" s="232" t="s">
        <v>1</v>
      </c>
      <c r="I1748" s="234"/>
      <c r="J1748" s="230"/>
      <c r="K1748" s="230"/>
      <c r="L1748" s="235"/>
      <c r="M1748" s="236"/>
      <c r="N1748" s="237"/>
      <c r="O1748" s="237"/>
      <c r="P1748" s="237"/>
      <c r="Q1748" s="237"/>
      <c r="R1748" s="237"/>
      <c r="S1748" s="237"/>
      <c r="T1748" s="238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9" t="s">
        <v>150</v>
      </c>
      <c r="AU1748" s="239" t="s">
        <v>148</v>
      </c>
      <c r="AV1748" s="13" t="s">
        <v>81</v>
      </c>
      <c r="AW1748" s="13" t="s">
        <v>30</v>
      </c>
      <c r="AX1748" s="13" t="s">
        <v>73</v>
      </c>
      <c r="AY1748" s="239" t="s">
        <v>140</v>
      </c>
    </row>
    <row r="1749" s="14" customFormat="1">
      <c r="A1749" s="14"/>
      <c r="B1749" s="240"/>
      <c r="C1749" s="241"/>
      <c r="D1749" s="231" t="s">
        <v>150</v>
      </c>
      <c r="E1749" s="242" t="s">
        <v>1</v>
      </c>
      <c r="F1749" s="243" t="s">
        <v>226</v>
      </c>
      <c r="G1749" s="241"/>
      <c r="H1749" s="244">
        <v>22.870000000000001</v>
      </c>
      <c r="I1749" s="245"/>
      <c r="J1749" s="241"/>
      <c r="K1749" s="241"/>
      <c r="L1749" s="246"/>
      <c r="M1749" s="247"/>
      <c r="N1749" s="248"/>
      <c r="O1749" s="248"/>
      <c r="P1749" s="248"/>
      <c r="Q1749" s="248"/>
      <c r="R1749" s="248"/>
      <c r="S1749" s="248"/>
      <c r="T1749" s="249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0" t="s">
        <v>150</v>
      </c>
      <c r="AU1749" s="250" t="s">
        <v>148</v>
      </c>
      <c r="AV1749" s="14" t="s">
        <v>148</v>
      </c>
      <c r="AW1749" s="14" t="s">
        <v>30</v>
      </c>
      <c r="AX1749" s="14" t="s">
        <v>73</v>
      </c>
      <c r="AY1749" s="250" t="s">
        <v>140</v>
      </c>
    </row>
    <row r="1750" s="13" customFormat="1">
      <c r="A1750" s="13"/>
      <c r="B1750" s="229"/>
      <c r="C1750" s="230"/>
      <c r="D1750" s="231" t="s">
        <v>150</v>
      </c>
      <c r="E1750" s="232" t="s">
        <v>1</v>
      </c>
      <c r="F1750" s="233" t="s">
        <v>2109</v>
      </c>
      <c r="G1750" s="230"/>
      <c r="H1750" s="232" t="s">
        <v>1</v>
      </c>
      <c r="I1750" s="234"/>
      <c r="J1750" s="230"/>
      <c r="K1750" s="230"/>
      <c r="L1750" s="235"/>
      <c r="M1750" s="236"/>
      <c r="N1750" s="237"/>
      <c r="O1750" s="237"/>
      <c r="P1750" s="237"/>
      <c r="Q1750" s="237"/>
      <c r="R1750" s="237"/>
      <c r="S1750" s="237"/>
      <c r="T1750" s="23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9" t="s">
        <v>150</v>
      </c>
      <c r="AU1750" s="239" t="s">
        <v>148</v>
      </c>
      <c r="AV1750" s="13" t="s">
        <v>81</v>
      </c>
      <c r="AW1750" s="13" t="s">
        <v>30</v>
      </c>
      <c r="AX1750" s="13" t="s">
        <v>73</v>
      </c>
      <c r="AY1750" s="239" t="s">
        <v>140</v>
      </c>
    </row>
    <row r="1751" s="13" customFormat="1">
      <c r="A1751" s="13"/>
      <c r="B1751" s="229"/>
      <c r="C1751" s="230"/>
      <c r="D1751" s="231" t="s">
        <v>150</v>
      </c>
      <c r="E1751" s="232" t="s">
        <v>1</v>
      </c>
      <c r="F1751" s="233" t="s">
        <v>215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150</v>
      </c>
      <c r="AU1751" s="239" t="s">
        <v>148</v>
      </c>
      <c r="AV1751" s="13" t="s">
        <v>81</v>
      </c>
      <c r="AW1751" s="13" t="s">
        <v>30</v>
      </c>
      <c r="AX1751" s="13" t="s">
        <v>73</v>
      </c>
      <c r="AY1751" s="239" t="s">
        <v>140</v>
      </c>
    </row>
    <row r="1752" s="14" customFormat="1">
      <c r="A1752" s="14"/>
      <c r="B1752" s="240"/>
      <c r="C1752" s="241"/>
      <c r="D1752" s="231" t="s">
        <v>150</v>
      </c>
      <c r="E1752" s="242" t="s">
        <v>1</v>
      </c>
      <c r="F1752" s="243" t="s">
        <v>255</v>
      </c>
      <c r="G1752" s="241"/>
      <c r="H1752" s="244">
        <v>32.497999999999998</v>
      </c>
      <c r="I1752" s="245"/>
      <c r="J1752" s="241"/>
      <c r="K1752" s="241"/>
      <c r="L1752" s="246"/>
      <c r="M1752" s="247"/>
      <c r="N1752" s="248"/>
      <c r="O1752" s="248"/>
      <c r="P1752" s="248"/>
      <c r="Q1752" s="248"/>
      <c r="R1752" s="248"/>
      <c r="S1752" s="248"/>
      <c r="T1752" s="24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0" t="s">
        <v>150</v>
      </c>
      <c r="AU1752" s="250" t="s">
        <v>148</v>
      </c>
      <c r="AV1752" s="14" t="s">
        <v>148</v>
      </c>
      <c r="AW1752" s="14" t="s">
        <v>30</v>
      </c>
      <c r="AX1752" s="14" t="s">
        <v>73</v>
      </c>
      <c r="AY1752" s="250" t="s">
        <v>140</v>
      </c>
    </row>
    <row r="1753" s="13" customFormat="1">
      <c r="A1753" s="13"/>
      <c r="B1753" s="229"/>
      <c r="C1753" s="230"/>
      <c r="D1753" s="231" t="s">
        <v>150</v>
      </c>
      <c r="E1753" s="232" t="s">
        <v>1</v>
      </c>
      <c r="F1753" s="233" t="s">
        <v>217</v>
      </c>
      <c r="G1753" s="230"/>
      <c r="H1753" s="232" t="s">
        <v>1</v>
      </c>
      <c r="I1753" s="234"/>
      <c r="J1753" s="230"/>
      <c r="K1753" s="230"/>
      <c r="L1753" s="235"/>
      <c r="M1753" s="236"/>
      <c r="N1753" s="237"/>
      <c r="O1753" s="237"/>
      <c r="P1753" s="237"/>
      <c r="Q1753" s="237"/>
      <c r="R1753" s="237"/>
      <c r="S1753" s="237"/>
      <c r="T1753" s="23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39" t="s">
        <v>150</v>
      </c>
      <c r="AU1753" s="239" t="s">
        <v>148</v>
      </c>
      <c r="AV1753" s="13" t="s">
        <v>81</v>
      </c>
      <c r="AW1753" s="13" t="s">
        <v>30</v>
      </c>
      <c r="AX1753" s="13" t="s">
        <v>73</v>
      </c>
      <c r="AY1753" s="239" t="s">
        <v>140</v>
      </c>
    </row>
    <row r="1754" s="14" customFormat="1">
      <c r="A1754" s="14"/>
      <c r="B1754" s="240"/>
      <c r="C1754" s="241"/>
      <c r="D1754" s="231" t="s">
        <v>150</v>
      </c>
      <c r="E1754" s="242" t="s">
        <v>1</v>
      </c>
      <c r="F1754" s="243" t="s">
        <v>256</v>
      </c>
      <c r="G1754" s="241"/>
      <c r="H1754" s="244">
        <v>16.364000000000001</v>
      </c>
      <c r="I1754" s="245"/>
      <c r="J1754" s="241"/>
      <c r="K1754" s="241"/>
      <c r="L1754" s="246"/>
      <c r="M1754" s="247"/>
      <c r="N1754" s="248"/>
      <c r="O1754" s="248"/>
      <c r="P1754" s="248"/>
      <c r="Q1754" s="248"/>
      <c r="R1754" s="248"/>
      <c r="S1754" s="248"/>
      <c r="T1754" s="24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50" t="s">
        <v>150</v>
      </c>
      <c r="AU1754" s="250" t="s">
        <v>148</v>
      </c>
      <c r="AV1754" s="14" t="s">
        <v>148</v>
      </c>
      <c r="AW1754" s="14" t="s">
        <v>30</v>
      </c>
      <c r="AX1754" s="14" t="s">
        <v>73</v>
      </c>
      <c r="AY1754" s="250" t="s">
        <v>140</v>
      </c>
    </row>
    <row r="1755" s="13" customFormat="1">
      <c r="A1755" s="13"/>
      <c r="B1755" s="229"/>
      <c r="C1755" s="230"/>
      <c r="D1755" s="231" t="s">
        <v>150</v>
      </c>
      <c r="E1755" s="232" t="s">
        <v>1</v>
      </c>
      <c r="F1755" s="233" t="s">
        <v>219</v>
      </c>
      <c r="G1755" s="230"/>
      <c r="H1755" s="232" t="s">
        <v>1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39" t="s">
        <v>150</v>
      </c>
      <c r="AU1755" s="239" t="s">
        <v>148</v>
      </c>
      <c r="AV1755" s="13" t="s">
        <v>81</v>
      </c>
      <c r="AW1755" s="13" t="s">
        <v>30</v>
      </c>
      <c r="AX1755" s="13" t="s">
        <v>73</v>
      </c>
      <c r="AY1755" s="239" t="s">
        <v>140</v>
      </c>
    </row>
    <row r="1756" s="14" customFormat="1">
      <c r="A1756" s="14"/>
      <c r="B1756" s="240"/>
      <c r="C1756" s="241"/>
      <c r="D1756" s="231" t="s">
        <v>150</v>
      </c>
      <c r="E1756" s="242" t="s">
        <v>1</v>
      </c>
      <c r="F1756" s="243" t="s">
        <v>257</v>
      </c>
      <c r="G1756" s="241"/>
      <c r="H1756" s="244">
        <v>12.864000000000001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0" t="s">
        <v>150</v>
      </c>
      <c r="AU1756" s="250" t="s">
        <v>148</v>
      </c>
      <c r="AV1756" s="14" t="s">
        <v>148</v>
      </c>
      <c r="AW1756" s="14" t="s">
        <v>30</v>
      </c>
      <c r="AX1756" s="14" t="s">
        <v>73</v>
      </c>
      <c r="AY1756" s="250" t="s">
        <v>140</v>
      </c>
    </row>
    <row r="1757" s="13" customFormat="1">
      <c r="A1757" s="13"/>
      <c r="B1757" s="229"/>
      <c r="C1757" s="230"/>
      <c r="D1757" s="231" t="s">
        <v>150</v>
      </c>
      <c r="E1757" s="232" t="s">
        <v>1</v>
      </c>
      <c r="F1757" s="233" t="s">
        <v>221</v>
      </c>
      <c r="G1757" s="230"/>
      <c r="H1757" s="232" t="s">
        <v>1</v>
      </c>
      <c r="I1757" s="234"/>
      <c r="J1757" s="230"/>
      <c r="K1757" s="230"/>
      <c r="L1757" s="235"/>
      <c r="M1757" s="236"/>
      <c r="N1757" s="237"/>
      <c r="O1757" s="237"/>
      <c r="P1757" s="237"/>
      <c r="Q1757" s="237"/>
      <c r="R1757" s="237"/>
      <c r="S1757" s="237"/>
      <c r="T1757" s="23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9" t="s">
        <v>150</v>
      </c>
      <c r="AU1757" s="239" t="s">
        <v>148</v>
      </c>
      <c r="AV1757" s="13" t="s">
        <v>81</v>
      </c>
      <c r="AW1757" s="13" t="s">
        <v>30</v>
      </c>
      <c r="AX1757" s="13" t="s">
        <v>73</v>
      </c>
      <c r="AY1757" s="239" t="s">
        <v>140</v>
      </c>
    </row>
    <row r="1758" s="14" customFormat="1">
      <c r="A1758" s="14"/>
      <c r="B1758" s="240"/>
      <c r="C1758" s="241"/>
      <c r="D1758" s="231" t="s">
        <v>150</v>
      </c>
      <c r="E1758" s="242" t="s">
        <v>1</v>
      </c>
      <c r="F1758" s="243" t="s">
        <v>258</v>
      </c>
      <c r="G1758" s="241"/>
      <c r="H1758" s="244">
        <v>33.152000000000001</v>
      </c>
      <c r="I1758" s="245"/>
      <c r="J1758" s="241"/>
      <c r="K1758" s="241"/>
      <c r="L1758" s="246"/>
      <c r="M1758" s="247"/>
      <c r="N1758" s="248"/>
      <c r="O1758" s="248"/>
      <c r="P1758" s="248"/>
      <c r="Q1758" s="248"/>
      <c r="R1758" s="248"/>
      <c r="S1758" s="248"/>
      <c r="T1758" s="249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50" t="s">
        <v>150</v>
      </c>
      <c r="AU1758" s="250" t="s">
        <v>148</v>
      </c>
      <c r="AV1758" s="14" t="s">
        <v>148</v>
      </c>
      <c r="AW1758" s="14" t="s">
        <v>30</v>
      </c>
      <c r="AX1758" s="14" t="s">
        <v>73</v>
      </c>
      <c r="AY1758" s="250" t="s">
        <v>140</v>
      </c>
    </row>
    <row r="1759" s="13" customFormat="1">
      <c r="A1759" s="13"/>
      <c r="B1759" s="229"/>
      <c r="C1759" s="230"/>
      <c r="D1759" s="231" t="s">
        <v>150</v>
      </c>
      <c r="E1759" s="232" t="s">
        <v>1</v>
      </c>
      <c r="F1759" s="233" t="s">
        <v>259</v>
      </c>
      <c r="G1759" s="230"/>
      <c r="H1759" s="232" t="s">
        <v>1</v>
      </c>
      <c r="I1759" s="234"/>
      <c r="J1759" s="230"/>
      <c r="K1759" s="230"/>
      <c r="L1759" s="235"/>
      <c r="M1759" s="236"/>
      <c r="N1759" s="237"/>
      <c r="O1759" s="237"/>
      <c r="P1759" s="237"/>
      <c r="Q1759" s="237"/>
      <c r="R1759" s="237"/>
      <c r="S1759" s="237"/>
      <c r="T1759" s="238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39" t="s">
        <v>150</v>
      </c>
      <c r="AU1759" s="239" t="s">
        <v>148</v>
      </c>
      <c r="AV1759" s="13" t="s">
        <v>81</v>
      </c>
      <c r="AW1759" s="13" t="s">
        <v>30</v>
      </c>
      <c r="AX1759" s="13" t="s">
        <v>73</v>
      </c>
      <c r="AY1759" s="239" t="s">
        <v>140</v>
      </c>
    </row>
    <row r="1760" s="14" customFormat="1">
      <c r="A1760" s="14"/>
      <c r="B1760" s="240"/>
      <c r="C1760" s="241"/>
      <c r="D1760" s="231" t="s">
        <v>150</v>
      </c>
      <c r="E1760" s="242" t="s">
        <v>1</v>
      </c>
      <c r="F1760" s="243" t="s">
        <v>260</v>
      </c>
      <c r="G1760" s="241"/>
      <c r="H1760" s="244">
        <v>60.505000000000003</v>
      </c>
      <c r="I1760" s="245"/>
      <c r="J1760" s="241"/>
      <c r="K1760" s="241"/>
      <c r="L1760" s="246"/>
      <c r="M1760" s="247"/>
      <c r="N1760" s="248"/>
      <c r="O1760" s="248"/>
      <c r="P1760" s="248"/>
      <c r="Q1760" s="248"/>
      <c r="R1760" s="248"/>
      <c r="S1760" s="248"/>
      <c r="T1760" s="249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0" t="s">
        <v>150</v>
      </c>
      <c r="AU1760" s="250" t="s">
        <v>148</v>
      </c>
      <c r="AV1760" s="14" t="s">
        <v>148</v>
      </c>
      <c r="AW1760" s="14" t="s">
        <v>30</v>
      </c>
      <c r="AX1760" s="14" t="s">
        <v>73</v>
      </c>
      <c r="AY1760" s="250" t="s">
        <v>140</v>
      </c>
    </row>
    <row r="1761" s="13" customFormat="1">
      <c r="A1761" s="13"/>
      <c r="B1761" s="229"/>
      <c r="C1761" s="230"/>
      <c r="D1761" s="231" t="s">
        <v>150</v>
      </c>
      <c r="E1761" s="232" t="s">
        <v>1</v>
      </c>
      <c r="F1761" s="233" t="s">
        <v>225</v>
      </c>
      <c r="G1761" s="230"/>
      <c r="H1761" s="232" t="s">
        <v>1</v>
      </c>
      <c r="I1761" s="234"/>
      <c r="J1761" s="230"/>
      <c r="K1761" s="230"/>
      <c r="L1761" s="235"/>
      <c r="M1761" s="236"/>
      <c r="N1761" s="237"/>
      <c r="O1761" s="237"/>
      <c r="P1761" s="237"/>
      <c r="Q1761" s="237"/>
      <c r="R1761" s="237"/>
      <c r="S1761" s="237"/>
      <c r="T1761" s="23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9" t="s">
        <v>150</v>
      </c>
      <c r="AU1761" s="239" t="s">
        <v>148</v>
      </c>
      <c r="AV1761" s="13" t="s">
        <v>81</v>
      </c>
      <c r="AW1761" s="13" t="s">
        <v>30</v>
      </c>
      <c r="AX1761" s="13" t="s">
        <v>73</v>
      </c>
      <c r="AY1761" s="239" t="s">
        <v>140</v>
      </c>
    </row>
    <row r="1762" s="14" customFormat="1">
      <c r="A1762" s="14"/>
      <c r="B1762" s="240"/>
      <c r="C1762" s="241"/>
      <c r="D1762" s="231" t="s">
        <v>150</v>
      </c>
      <c r="E1762" s="242" t="s">
        <v>1</v>
      </c>
      <c r="F1762" s="243" t="s">
        <v>261</v>
      </c>
      <c r="G1762" s="241"/>
      <c r="H1762" s="244">
        <v>54.088999999999999</v>
      </c>
      <c r="I1762" s="245"/>
      <c r="J1762" s="241"/>
      <c r="K1762" s="241"/>
      <c r="L1762" s="246"/>
      <c r="M1762" s="247"/>
      <c r="N1762" s="248"/>
      <c r="O1762" s="248"/>
      <c r="P1762" s="248"/>
      <c r="Q1762" s="248"/>
      <c r="R1762" s="248"/>
      <c r="S1762" s="248"/>
      <c r="T1762" s="249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50" t="s">
        <v>150</v>
      </c>
      <c r="AU1762" s="250" t="s">
        <v>148</v>
      </c>
      <c r="AV1762" s="14" t="s">
        <v>148</v>
      </c>
      <c r="AW1762" s="14" t="s">
        <v>30</v>
      </c>
      <c r="AX1762" s="14" t="s">
        <v>73</v>
      </c>
      <c r="AY1762" s="250" t="s">
        <v>140</v>
      </c>
    </row>
    <row r="1763" s="13" customFormat="1">
      <c r="A1763" s="13"/>
      <c r="B1763" s="229"/>
      <c r="C1763" s="230"/>
      <c r="D1763" s="231" t="s">
        <v>150</v>
      </c>
      <c r="E1763" s="232" t="s">
        <v>1</v>
      </c>
      <c r="F1763" s="233" t="s">
        <v>262</v>
      </c>
      <c r="G1763" s="230"/>
      <c r="H1763" s="232" t="s">
        <v>1</v>
      </c>
      <c r="I1763" s="234"/>
      <c r="J1763" s="230"/>
      <c r="K1763" s="230"/>
      <c r="L1763" s="235"/>
      <c r="M1763" s="236"/>
      <c r="N1763" s="237"/>
      <c r="O1763" s="237"/>
      <c r="P1763" s="237"/>
      <c r="Q1763" s="237"/>
      <c r="R1763" s="237"/>
      <c r="S1763" s="237"/>
      <c r="T1763" s="238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39" t="s">
        <v>150</v>
      </c>
      <c r="AU1763" s="239" t="s">
        <v>148</v>
      </c>
      <c r="AV1763" s="13" t="s">
        <v>81</v>
      </c>
      <c r="AW1763" s="13" t="s">
        <v>30</v>
      </c>
      <c r="AX1763" s="13" t="s">
        <v>73</v>
      </c>
      <c r="AY1763" s="239" t="s">
        <v>140</v>
      </c>
    </row>
    <row r="1764" s="14" customFormat="1">
      <c r="A1764" s="14"/>
      <c r="B1764" s="240"/>
      <c r="C1764" s="241"/>
      <c r="D1764" s="231" t="s">
        <v>150</v>
      </c>
      <c r="E1764" s="242" t="s">
        <v>1</v>
      </c>
      <c r="F1764" s="243" t="s">
        <v>263</v>
      </c>
      <c r="G1764" s="241"/>
      <c r="H1764" s="244">
        <v>-21.417000000000002</v>
      </c>
      <c r="I1764" s="245"/>
      <c r="J1764" s="241"/>
      <c r="K1764" s="241"/>
      <c r="L1764" s="246"/>
      <c r="M1764" s="247"/>
      <c r="N1764" s="248"/>
      <c r="O1764" s="248"/>
      <c r="P1764" s="248"/>
      <c r="Q1764" s="248"/>
      <c r="R1764" s="248"/>
      <c r="S1764" s="248"/>
      <c r="T1764" s="249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0" t="s">
        <v>150</v>
      </c>
      <c r="AU1764" s="250" t="s">
        <v>148</v>
      </c>
      <c r="AV1764" s="14" t="s">
        <v>148</v>
      </c>
      <c r="AW1764" s="14" t="s">
        <v>30</v>
      </c>
      <c r="AX1764" s="14" t="s">
        <v>73</v>
      </c>
      <c r="AY1764" s="250" t="s">
        <v>140</v>
      </c>
    </row>
    <row r="1765" s="13" customFormat="1">
      <c r="A1765" s="13"/>
      <c r="B1765" s="229"/>
      <c r="C1765" s="230"/>
      <c r="D1765" s="231" t="s">
        <v>150</v>
      </c>
      <c r="E1765" s="232" t="s">
        <v>1</v>
      </c>
      <c r="F1765" s="233" t="s">
        <v>264</v>
      </c>
      <c r="G1765" s="230"/>
      <c r="H1765" s="232" t="s">
        <v>1</v>
      </c>
      <c r="I1765" s="234"/>
      <c r="J1765" s="230"/>
      <c r="K1765" s="230"/>
      <c r="L1765" s="235"/>
      <c r="M1765" s="236"/>
      <c r="N1765" s="237"/>
      <c r="O1765" s="237"/>
      <c r="P1765" s="237"/>
      <c r="Q1765" s="237"/>
      <c r="R1765" s="237"/>
      <c r="S1765" s="237"/>
      <c r="T1765" s="238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39" t="s">
        <v>150</v>
      </c>
      <c r="AU1765" s="239" t="s">
        <v>148</v>
      </c>
      <c r="AV1765" s="13" t="s">
        <v>81</v>
      </c>
      <c r="AW1765" s="13" t="s">
        <v>30</v>
      </c>
      <c r="AX1765" s="13" t="s">
        <v>73</v>
      </c>
      <c r="AY1765" s="239" t="s">
        <v>140</v>
      </c>
    </row>
    <row r="1766" s="14" customFormat="1">
      <c r="A1766" s="14"/>
      <c r="B1766" s="240"/>
      <c r="C1766" s="241"/>
      <c r="D1766" s="231" t="s">
        <v>150</v>
      </c>
      <c r="E1766" s="242" t="s">
        <v>1</v>
      </c>
      <c r="F1766" s="243" t="s">
        <v>265</v>
      </c>
      <c r="G1766" s="241"/>
      <c r="H1766" s="244">
        <v>-5.4560000000000004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150</v>
      </c>
      <c r="AU1766" s="250" t="s">
        <v>148</v>
      </c>
      <c r="AV1766" s="14" t="s">
        <v>148</v>
      </c>
      <c r="AW1766" s="14" t="s">
        <v>30</v>
      </c>
      <c r="AX1766" s="14" t="s">
        <v>73</v>
      </c>
      <c r="AY1766" s="250" t="s">
        <v>140</v>
      </c>
    </row>
    <row r="1767" s="15" customFormat="1">
      <c r="A1767" s="15"/>
      <c r="B1767" s="262"/>
      <c r="C1767" s="263"/>
      <c r="D1767" s="231" t="s">
        <v>150</v>
      </c>
      <c r="E1767" s="264" t="s">
        <v>1</v>
      </c>
      <c r="F1767" s="265" t="s">
        <v>188</v>
      </c>
      <c r="G1767" s="263"/>
      <c r="H1767" s="266">
        <v>252.50400000000005</v>
      </c>
      <c r="I1767" s="267"/>
      <c r="J1767" s="263"/>
      <c r="K1767" s="263"/>
      <c r="L1767" s="268"/>
      <c r="M1767" s="269"/>
      <c r="N1767" s="270"/>
      <c r="O1767" s="270"/>
      <c r="P1767" s="270"/>
      <c r="Q1767" s="270"/>
      <c r="R1767" s="270"/>
      <c r="S1767" s="270"/>
      <c r="T1767" s="271"/>
      <c r="U1767" s="15"/>
      <c r="V1767" s="15"/>
      <c r="W1767" s="15"/>
      <c r="X1767" s="15"/>
      <c r="Y1767" s="15"/>
      <c r="Z1767" s="15"/>
      <c r="AA1767" s="15"/>
      <c r="AB1767" s="15"/>
      <c r="AC1767" s="15"/>
      <c r="AD1767" s="15"/>
      <c r="AE1767" s="15"/>
      <c r="AT1767" s="272" t="s">
        <v>150</v>
      </c>
      <c r="AU1767" s="272" t="s">
        <v>148</v>
      </c>
      <c r="AV1767" s="15" t="s">
        <v>147</v>
      </c>
      <c r="AW1767" s="15" t="s">
        <v>30</v>
      </c>
      <c r="AX1767" s="15" t="s">
        <v>81</v>
      </c>
      <c r="AY1767" s="272" t="s">
        <v>140</v>
      </c>
    </row>
    <row r="1768" s="2" customFormat="1" ht="24.15" customHeight="1">
      <c r="A1768" s="38"/>
      <c r="B1768" s="39"/>
      <c r="C1768" s="215" t="s">
        <v>2110</v>
      </c>
      <c r="D1768" s="215" t="s">
        <v>143</v>
      </c>
      <c r="E1768" s="216" t="s">
        <v>2111</v>
      </c>
      <c r="F1768" s="217" t="s">
        <v>2112</v>
      </c>
      <c r="G1768" s="218" t="s">
        <v>146</v>
      </c>
      <c r="H1768" s="219">
        <v>252.50399999999999</v>
      </c>
      <c r="I1768" s="220"/>
      <c r="J1768" s="221">
        <f>ROUND(I1768*H1768,2)</f>
        <v>0</v>
      </c>
      <c r="K1768" s="222"/>
      <c r="L1768" s="44"/>
      <c r="M1768" s="223" t="s">
        <v>1</v>
      </c>
      <c r="N1768" s="224" t="s">
        <v>39</v>
      </c>
      <c r="O1768" s="91"/>
      <c r="P1768" s="225">
        <f>O1768*H1768</f>
        <v>0</v>
      </c>
      <c r="Q1768" s="225">
        <v>0</v>
      </c>
      <c r="R1768" s="225">
        <f>Q1768*H1768</f>
        <v>0</v>
      </c>
      <c r="S1768" s="225">
        <v>0.00014999999999999999</v>
      </c>
      <c r="T1768" s="226">
        <f>S1768*H1768</f>
        <v>0.037875599999999995</v>
      </c>
      <c r="U1768" s="38"/>
      <c r="V1768" s="38"/>
      <c r="W1768" s="38"/>
      <c r="X1768" s="38"/>
      <c r="Y1768" s="38"/>
      <c r="Z1768" s="38"/>
      <c r="AA1768" s="38"/>
      <c r="AB1768" s="38"/>
      <c r="AC1768" s="38"/>
      <c r="AD1768" s="38"/>
      <c r="AE1768" s="38"/>
      <c r="AR1768" s="227" t="s">
        <v>266</v>
      </c>
      <c r="AT1768" s="227" t="s">
        <v>143</v>
      </c>
      <c r="AU1768" s="227" t="s">
        <v>148</v>
      </c>
      <c r="AY1768" s="17" t="s">
        <v>140</v>
      </c>
      <c r="BE1768" s="228">
        <f>IF(N1768="základní",J1768,0)</f>
        <v>0</v>
      </c>
      <c r="BF1768" s="228">
        <f>IF(N1768="snížená",J1768,0)</f>
        <v>0</v>
      </c>
      <c r="BG1768" s="228">
        <f>IF(N1768="zákl. přenesená",J1768,0)</f>
        <v>0</v>
      </c>
      <c r="BH1768" s="228">
        <f>IF(N1768="sníž. přenesená",J1768,0)</f>
        <v>0</v>
      </c>
      <c r="BI1768" s="228">
        <f>IF(N1768="nulová",J1768,0)</f>
        <v>0</v>
      </c>
      <c r="BJ1768" s="17" t="s">
        <v>148</v>
      </c>
      <c r="BK1768" s="228">
        <f>ROUND(I1768*H1768,2)</f>
        <v>0</v>
      </c>
      <c r="BL1768" s="17" t="s">
        <v>266</v>
      </c>
      <c r="BM1768" s="227" t="s">
        <v>2113</v>
      </c>
    </row>
    <row r="1769" s="13" customFormat="1">
      <c r="A1769" s="13"/>
      <c r="B1769" s="229"/>
      <c r="C1769" s="230"/>
      <c r="D1769" s="231" t="s">
        <v>150</v>
      </c>
      <c r="E1769" s="232" t="s">
        <v>1</v>
      </c>
      <c r="F1769" s="233" t="s">
        <v>2108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150</v>
      </c>
      <c r="AU1769" s="239" t="s">
        <v>148</v>
      </c>
      <c r="AV1769" s="13" t="s">
        <v>81</v>
      </c>
      <c r="AW1769" s="13" t="s">
        <v>30</v>
      </c>
      <c r="AX1769" s="13" t="s">
        <v>73</v>
      </c>
      <c r="AY1769" s="239" t="s">
        <v>140</v>
      </c>
    </row>
    <row r="1770" s="13" customFormat="1">
      <c r="A1770" s="13"/>
      <c r="B1770" s="229"/>
      <c r="C1770" s="230"/>
      <c r="D1770" s="231" t="s">
        <v>150</v>
      </c>
      <c r="E1770" s="232" t="s">
        <v>1</v>
      </c>
      <c r="F1770" s="233" t="s">
        <v>215</v>
      </c>
      <c r="G1770" s="230"/>
      <c r="H1770" s="232" t="s">
        <v>1</v>
      </c>
      <c r="I1770" s="234"/>
      <c r="J1770" s="230"/>
      <c r="K1770" s="230"/>
      <c r="L1770" s="235"/>
      <c r="M1770" s="236"/>
      <c r="N1770" s="237"/>
      <c r="O1770" s="237"/>
      <c r="P1770" s="237"/>
      <c r="Q1770" s="237"/>
      <c r="R1770" s="237"/>
      <c r="S1770" s="237"/>
      <c r="T1770" s="238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39" t="s">
        <v>150</v>
      </c>
      <c r="AU1770" s="239" t="s">
        <v>148</v>
      </c>
      <c r="AV1770" s="13" t="s">
        <v>81</v>
      </c>
      <c r="AW1770" s="13" t="s">
        <v>30</v>
      </c>
      <c r="AX1770" s="13" t="s">
        <v>73</v>
      </c>
      <c r="AY1770" s="239" t="s">
        <v>140</v>
      </c>
    </row>
    <row r="1771" s="14" customFormat="1">
      <c r="A1771" s="14"/>
      <c r="B1771" s="240"/>
      <c r="C1771" s="241"/>
      <c r="D1771" s="231" t="s">
        <v>150</v>
      </c>
      <c r="E1771" s="242" t="s">
        <v>1</v>
      </c>
      <c r="F1771" s="243" t="s">
        <v>216</v>
      </c>
      <c r="G1771" s="241"/>
      <c r="H1771" s="244">
        <v>10.028000000000001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0" t="s">
        <v>150</v>
      </c>
      <c r="AU1771" s="250" t="s">
        <v>148</v>
      </c>
      <c r="AV1771" s="14" t="s">
        <v>148</v>
      </c>
      <c r="AW1771" s="14" t="s">
        <v>30</v>
      </c>
      <c r="AX1771" s="14" t="s">
        <v>73</v>
      </c>
      <c r="AY1771" s="250" t="s">
        <v>140</v>
      </c>
    </row>
    <row r="1772" s="13" customFormat="1">
      <c r="A1772" s="13"/>
      <c r="B1772" s="229"/>
      <c r="C1772" s="230"/>
      <c r="D1772" s="231" t="s">
        <v>150</v>
      </c>
      <c r="E1772" s="232" t="s">
        <v>1</v>
      </c>
      <c r="F1772" s="233" t="s">
        <v>217</v>
      </c>
      <c r="G1772" s="230"/>
      <c r="H1772" s="232" t="s">
        <v>1</v>
      </c>
      <c r="I1772" s="234"/>
      <c r="J1772" s="230"/>
      <c r="K1772" s="230"/>
      <c r="L1772" s="235"/>
      <c r="M1772" s="236"/>
      <c r="N1772" s="237"/>
      <c r="O1772" s="237"/>
      <c r="P1772" s="237"/>
      <c r="Q1772" s="237"/>
      <c r="R1772" s="237"/>
      <c r="S1772" s="237"/>
      <c r="T1772" s="238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39" t="s">
        <v>150</v>
      </c>
      <c r="AU1772" s="239" t="s">
        <v>148</v>
      </c>
      <c r="AV1772" s="13" t="s">
        <v>81</v>
      </c>
      <c r="AW1772" s="13" t="s">
        <v>30</v>
      </c>
      <c r="AX1772" s="13" t="s">
        <v>73</v>
      </c>
      <c r="AY1772" s="239" t="s">
        <v>140</v>
      </c>
    </row>
    <row r="1773" s="14" customFormat="1">
      <c r="A1773" s="14"/>
      <c r="B1773" s="240"/>
      <c r="C1773" s="241"/>
      <c r="D1773" s="231" t="s">
        <v>150</v>
      </c>
      <c r="E1773" s="242" t="s">
        <v>1</v>
      </c>
      <c r="F1773" s="243" t="s">
        <v>218</v>
      </c>
      <c r="G1773" s="241"/>
      <c r="H1773" s="244">
        <v>2.04</v>
      </c>
      <c r="I1773" s="245"/>
      <c r="J1773" s="241"/>
      <c r="K1773" s="241"/>
      <c r="L1773" s="246"/>
      <c r="M1773" s="247"/>
      <c r="N1773" s="248"/>
      <c r="O1773" s="248"/>
      <c r="P1773" s="248"/>
      <c r="Q1773" s="248"/>
      <c r="R1773" s="248"/>
      <c r="S1773" s="248"/>
      <c r="T1773" s="249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0" t="s">
        <v>150</v>
      </c>
      <c r="AU1773" s="250" t="s">
        <v>148</v>
      </c>
      <c r="AV1773" s="14" t="s">
        <v>148</v>
      </c>
      <c r="AW1773" s="14" t="s">
        <v>30</v>
      </c>
      <c r="AX1773" s="14" t="s">
        <v>73</v>
      </c>
      <c r="AY1773" s="250" t="s">
        <v>140</v>
      </c>
    </row>
    <row r="1774" s="13" customFormat="1">
      <c r="A1774" s="13"/>
      <c r="B1774" s="229"/>
      <c r="C1774" s="230"/>
      <c r="D1774" s="231" t="s">
        <v>150</v>
      </c>
      <c r="E1774" s="232" t="s">
        <v>1</v>
      </c>
      <c r="F1774" s="233" t="s">
        <v>219</v>
      </c>
      <c r="G1774" s="230"/>
      <c r="H1774" s="232" t="s">
        <v>1</v>
      </c>
      <c r="I1774" s="234"/>
      <c r="J1774" s="230"/>
      <c r="K1774" s="230"/>
      <c r="L1774" s="235"/>
      <c r="M1774" s="236"/>
      <c r="N1774" s="237"/>
      <c r="O1774" s="237"/>
      <c r="P1774" s="237"/>
      <c r="Q1774" s="237"/>
      <c r="R1774" s="237"/>
      <c r="S1774" s="237"/>
      <c r="T1774" s="23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9" t="s">
        <v>150</v>
      </c>
      <c r="AU1774" s="239" t="s">
        <v>148</v>
      </c>
      <c r="AV1774" s="13" t="s">
        <v>81</v>
      </c>
      <c r="AW1774" s="13" t="s">
        <v>30</v>
      </c>
      <c r="AX1774" s="13" t="s">
        <v>73</v>
      </c>
      <c r="AY1774" s="239" t="s">
        <v>140</v>
      </c>
    </row>
    <row r="1775" s="14" customFormat="1">
      <c r="A1775" s="14"/>
      <c r="B1775" s="240"/>
      <c r="C1775" s="241"/>
      <c r="D1775" s="231" t="s">
        <v>150</v>
      </c>
      <c r="E1775" s="242" t="s">
        <v>1</v>
      </c>
      <c r="F1775" s="243" t="s">
        <v>220</v>
      </c>
      <c r="G1775" s="241"/>
      <c r="H1775" s="244">
        <v>1.1719999999999999</v>
      </c>
      <c r="I1775" s="245"/>
      <c r="J1775" s="241"/>
      <c r="K1775" s="241"/>
      <c r="L1775" s="246"/>
      <c r="M1775" s="247"/>
      <c r="N1775" s="248"/>
      <c r="O1775" s="248"/>
      <c r="P1775" s="248"/>
      <c r="Q1775" s="248"/>
      <c r="R1775" s="248"/>
      <c r="S1775" s="248"/>
      <c r="T1775" s="249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0" t="s">
        <v>150</v>
      </c>
      <c r="AU1775" s="250" t="s">
        <v>148</v>
      </c>
      <c r="AV1775" s="14" t="s">
        <v>148</v>
      </c>
      <c r="AW1775" s="14" t="s">
        <v>30</v>
      </c>
      <c r="AX1775" s="14" t="s">
        <v>73</v>
      </c>
      <c r="AY1775" s="250" t="s">
        <v>140</v>
      </c>
    </row>
    <row r="1776" s="13" customFormat="1">
      <c r="A1776" s="13"/>
      <c r="B1776" s="229"/>
      <c r="C1776" s="230"/>
      <c r="D1776" s="231" t="s">
        <v>150</v>
      </c>
      <c r="E1776" s="232" t="s">
        <v>1</v>
      </c>
      <c r="F1776" s="233" t="s">
        <v>221</v>
      </c>
      <c r="G1776" s="230"/>
      <c r="H1776" s="232" t="s">
        <v>1</v>
      </c>
      <c r="I1776" s="234"/>
      <c r="J1776" s="230"/>
      <c r="K1776" s="230"/>
      <c r="L1776" s="235"/>
      <c r="M1776" s="236"/>
      <c r="N1776" s="237"/>
      <c r="O1776" s="237"/>
      <c r="P1776" s="237"/>
      <c r="Q1776" s="237"/>
      <c r="R1776" s="237"/>
      <c r="S1776" s="237"/>
      <c r="T1776" s="238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39" t="s">
        <v>150</v>
      </c>
      <c r="AU1776" s="239" t="s">
        <v>148</v>
      </c>
      <c r="AV1776" s="13" t="s">
        <v>81</v>
      </c>
      <c r="AW1776" s="13" t="s">
        <v>30</v>
      </c>
      <c r="AX1776" s="13" t="s">
        <v>73</v>
      </c>
      <c r="AY1776" s="239" t="s">
        <v>140</v>
      </c>
    </row>
    <row r="1777" s="14" customFormat="1">
      <c r="A1777" s="14"/>
      <c r="B1777" s="240"/>
      <c r="C1777" s="241"/>
      <c r="D1777" s="231" t="s">
        <v>150</v>
      </c>
      <c r="E1777" s="242" t="s">
        <v>1</v>
      </c>
      <c r="F1777" s="243" t="s">
        <v>222</v>
      </c>
      <c r="G1777" s="241"/>
      <c r="H1777" s="244">
        <v>7.423</v>
      </c>
      <c r="I1777" s="245"/>
      <c r="J1777" s="241"/>
      <c r="K1777" s="241"/>
      <c r="L1777" s="246"/>
      <c r="M1777" s="247"/>
      <c r="N1777" s="248"/>
      <c r="O1777" s="248"/>
      <c r="P1777" s="248"/>
      <c r="Q1777" s="248"/>
      <c r="R1777" s="248"/>
      <c r="S1777" s="248"/>
      <c r="T1777" s="249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0" t="s">
        <v>150</v>
      </c>
      <c r="AU1777" s="250" t="s">
        <v>148</v>
      </c>
      <c r="AV1777" s="14" t="s">
        <v>148</v>
      </c>
      <c r="AW1777" s="14" t="s">
        <v>30</v>
      </c>
      <c r="AX1777" s="14" t="s">
        <v>73</v>
      </c>
      <c r="AY1777" s="250" t="s">
        <v>140</v>
      </c>
    </row>
    <row r="1778" s="13" customFormat="1">
      <c r="A1778" s="13"/>
      <c r="B1778" s="229"/>
      <c r="C1778" s="230"/>
      <c r="D1778" s="231" t="s">
        <v>150</v>
      </c>
      <c r="E1778" s="232" t="s">
        <v>1</v>
      </c>
      <c r="F1778" s="233" t="s">
        <v>223</v>
      </c>
      <c r="G1778" s="230"/>
      <c r="H1778" s="232" t="s">
        <v>1</v>
      </c>
      <c r="I1778" s="234"/>
      <c r="J1778" s="230"/>
      <c r="K1778" s="230"/>
      <c r="L1778" s="235"/>
      <c r="M1778" s="236"/>
      <c r="N1778" s="237"/>
      <c r="O1778" s="237"/>
      <c r="P1778" s="237"/>
      <c r="Q1778" s="237"/>
      <c r="R1778" s="237"/>
      <c r="S1778" s="237"/>
      <c r="T1778" s="238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39" t="s">
        <v>150</v>
      </c>
      <c r="AU1778" s="239" t="s">
        <v>148</v>
      </c>
      <c r="AV1778" s="13" t="s">
        <v>81</v>
      </c>
      <c r="AW1778" s="13" t="s">
        <v>30</v>
      </c>
      <c r="AX1778" s="13" t="s">
        <v>73</v>
      </c>
      <c r="AY1778" s="239" t="s">
        <v>140</v>
      </c>
    </row>
    <row r="1779" s="14" customFormat="1">
      <c r="A1779" s="14"/>
      <c r="B1779" s="240"/>
      <c r="C1779" s="241"/>
      <c r="D1779" s="231" t="s">
        <v>150</v>
      </c>
      <c r="E1779" s="242" t="s">
        <v>1</v>
      </c>
      <c r="F1779" s="243" t="s">
        <v>224</v>
      </c>
      <c r="G1779" s="241"/>
      <c r="H1779" s="244">
        <v>26.372</v>
      </c>
      <c r="I1779" s="245"/>
      <c r="J1779" s="241"/>
      <c r="K1779" s="241"/>
      <c r="L1779" s="246"/>
      <c r="M1779" s="247"/>
      <c r="N1779" s="248"/>
      <c r="O1779" s="248"/>
      <c r="P1779" s="248"/>
      <c r="Q1779" s="248"/>
      <c r="R1779" s="248"/>
      <c r="S1779" s="248"/>
      <c r="T1779" s="249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50" t="s">
        <v>150</v>
      </c>
      <c r="AU1779" s="250" t="s">
        <v>148</v>
      </c>
      <c r="AV1779" s="14" t="s">
        <v>148</v>
      </c>
      <c r="AW1779" s="14" t="s">
        <v>30</v>
      </c>
      <c r="AX1779" s="14" t="s">
        <v>73</v>
      </c>
      <c r="AY1779" s="250" t="s">
        <v>140</v>
      </c>
    </row>
    <row r="1780" s="13" customFormat="1">
      <c r="A1780" s="13"/>
      <c r="B1780" s="229"/>
      <c r="C1780" s="230"/>
      <c r="D1780" s="231" t="s">
        <v>150</v>
      </c>
      <c r="E1780" s="232" t="s">
        <v>1</v>
      </c>
      <c r="F1780" s="233" t="s">
        <v>225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150</v>
      </c>
      <c r="AU1780" s="239" t="s">
        <v>148</v>
      </c>
      <c r="AV1780" s="13" t="s">
        <v>81</v>
      </c>
      <c r="AW1780" s="13" t="s">
        <v>30</v>
      </c>
      <c r="AX1780" s="13" t="s">
        <v>73</v>
      </c>
      <c r="AY1780" s="239" t="s">
        <v>140</v>
      </c>
    </row>
    <row r="1781" s="14" customFormat="1">
      <c r="A1781" s="14"/>
      <c r="B1781" s="240"/>
      <c r="C1781" s="241"/>
      <c r="D1781" s="231" t="s">
        <v>150</v>
      </c>
      <c r="E1781" s="242" t="s">
        <v>1</v>
      </c>
      <c r="F1781" s="243" t="s">
        <v>226</v>
      </c>
      <c r="G1781" s="241"/>
      <c r="H1781" s="244">
        <v>22.870000000000001</v>
      </c>
      <c r="I1781" s="245"/>
      <c r="J1781" s="241"/>
      <c r="K1781" s="241"/>
      <c r="L1781" s="246"/>
      <c r="M1781" s="247"/>
      <c r="N1781" s="248"/>
      <c r="O1781" s="248"/>
      <c r="P1781" s="248"/>
      <c r="Q1781" s="248"/>
      <c r="R1781" s="248"/>
      <c r="S1781" s="248"/>
      <c r="T1781" s="249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0" t="s">
        <v>150</v>
      </c>
      <c r="AU1781" s="250" t="s">
        <v>148</v>
      </c>
      <c r="AV1781" s="14" t="s">
        <v>148</v>
      </c>
      <c r="AW1781" s="14" t="s">
        <v>30</v>
      </c>
      <c r="AX1781" s="14" t="s">
        <v>73</v>
      </c>
      <c r="AY1781" s="250" t="s">
        <v>140</v>
      </c>
    </row>
    <row r="1782" s="13" customFormat="1">
      <c r="A1782" s="13"/>
      <c r="B1782" s="229"/>
      <c r="C1782" s="230"/>
      <c r="D1782" s="231" t="s">
        <v>150</v>
      </c>
      <c r="E1782" s="232" t="s">
        <v>1</v>
      </c>
      <c r="F1782" s="233" t="s">
        <v>2109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150</v>
      </c>
      <c r="AU1782" s="239" t="s">
        <v>148</v>
      </c>
      <c r="AV1782" s="13" t="s">
        <v>81</v>
      </c>
      <c r="AW1782" s="13" t="s">
        <v>30</v>
      </c>
      <c r="AX1782" s="13" t="s">
        <v>73</v>
      </c>
      <c r="AY1782" s="239" t="s">
        <v>140</v>
      </c>
    </row>
    <row r="1783" s="13" customFormat="1">
      <c r="A1783" s="13"/>
      <c r="B1783" s="229"/>
      <c r="C1783" s="230"/>
      <c r="D1783" s="231" t="s">
        <v>150</v>
      </c>
      <c r="E1783" s="232" t="s">
        <v>1</v>
      </c>
      <c r="F1783" s="233" t="s">
        <v>215</v>
      </c>
      <c r="G1783" s="230"/>
      <c r="H1783" s="232" t="s">
        <v>1</v>
      </c>
      <c r="I1783" s="234"/>
      <c r="J1783" s="230"/>
      <c r="K1783" s="230"/>
      <c r="L1783" s="235"/>
      <c r="M1783" s="236"/>
      <c r="N1783" s="237"/>
      <c r="O1783" s="237"/>
      <c r="P1783" s="237"/>
      <c r="Q1783" s="237"/>
      <c r="R1783" s="237"/>
      <c r="S1783" s="237"/>
      <c r="T1783" s="23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39" t="s">
        <v>150</v>
      </c>
      <c r="AU1783" s="239" t="s">
        <v>148</v>
      </c>
      <c r="AV1783" s="13" t="s">
        <v>81</v>
      </c>
      <c r="AW1783" s="13" t="s">
        <v>30</v>
      </c>
      <c r="AX1783" s="13" t="s">
        <v>73</v>
      </c>
      <c r="AY1783" s="239" t="s">
        <v>140</v>
      </c>
    </row>
    <row r="1784" s="14" customFormat="1">
      <c r="A1784" s="14"/>
      <c r="B1784" s="240"/>
      <c r="C1784" s="241"/>
      <c r="D1784" s="231" t="s">
        <v>150</v>
      </c>
      <c r="E1784" s="242" t="s">
        <v>1</v>
      </c>
      <c r="F1784" s="243" t="s">
        <v>255</v>
      </c>
      <c r="G1784" s="241"/>
      <c r="H1784" s="244">
        <v>32.497999999999998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150</v>
      </c>
      <c r="AU1784" s="250" t="s">
        <v>148</v>
      </c>
      <c r="AV1784" s="14" t="s">
        <v>148</v>
      </c>
      <c r="AW1784" s="14" t="s">
        <v>30</v>
      </c>
      <c r="AX1784" s="14" t="s">
        <v>73</v>
      </c>
      <c r="AY1784" s="250" t="s">
        <v>140</v>
      </c>
    </row>
    <row r="1785" s="13" customFormat="1">
      <c r="A1785" s="13"/>
      <c r="B1785" s="229"/>
      <c r="C1785" s="230"/>
      <c r="D1785" s="231" t="s">
        <v>150</v>
      </c>
      <c r="E1785" s="232" t="s">
        <v>1</v>
      </c>
      <c r="F1785" s="233" t="s">
        <v>217</v>
      </c>
      <c r="G1785" s="230"/>
      <c r="H1785" s="232" t="s">
        <v>1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150</v>
      </c>
      <c r="AU1785" s="239" t="s">
        <v>148</v>
      </c>
      <c r="AV1785" s="13" t="s">
        <v>81</v>
      </c>
      <c r="AW1785" s="13" t="s">
        <v>30</v>
      </c>
      <c r="AX1785" s="13" t="s">
        <v>73</v>
      </c>
      <c r="AY1785" s="239" t="s">
        <v>140</v>
      </c>
    </row>
    <row r="1786" s="14" customFormat="1">
      <c r="A1786" s="14"/>
      <c r="B1786" s="240"/>
      <c r="C1786" s="241"/>
      <c r="D1786" s="231" t="s">
        <v>150</v>
      </c>
      <c r="E1786" s="242" t="s">
        <v>1</v>
      </c>
      <c r="F1786" s="243" t="s">
        <v>256</v>
      </c>
      <c r="G1786" s="241"/>
      <c r="H1786" s="244">
        <v>16.364000000000001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150</v>
      </c>
      <c r="AU1786" s="250" t="s">
        <v>148</v>
      </c>
      <c r="AV1786" s="14" t="s">
        <v>148</v>
      </c>
      <c r="AW1786" s="14" t="s">
        <v>30</v>
      </c>
      <c r="AX1786" s="14" t="s">
        <v>73</v>
      </c>
      <c r="AY1786" s="250" t="s">
        <v>140</v>
      </c>
    </row>
    <row r="1787" s="13" customFormat="1">
      <c r="A1787" s="13"/>
      <c r="B1787" s="229"/>
      <c r="C1787" s="230"/>
      <c r="D1787" s="231" t="s">
        <v>150</v>
      </c>
      <c r="E1787" s="232" t="s">
        <v>1</v>
      </c>
      <c r="F1787" s="233" t="s">
        <v>219</v>
      </c>
      <c r="G1787" s="230"/>
      <c r="H1787" s="232" t="s">
        <v>1</v>
      </c>
      <c r="I1787" s="234"/>
      <c r="J1787" s="230"/>
      <c r="K1787" s="230"/>
      <c r="L1787" s="235"/>
      <c r="M1787" s="236"/>
      <c r="N1787" s="237"/>
      <c r="O1787" s="237"/>
      <c r="P1787" s="237"/>
      <c r="Q1787" s="237"/>
      <c r="R1787" s="237"/>
      <c r="S1787" s="237"/>
      <c r="T1787" s="23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9" t="s">
        <v>150</v>
      </c>
      <c r="AU1787" s="239" t="s">
        <v>148</v>
      </c>
      <c r="AV1787" s="13" t="s">
        <v>81</v>
      </c>
      <c r="AW1787" s="13" t="s">
        <v>30</v>
      </c>
      <c r="AX1787" s="13" t="s">
        <v>73</v>
      </c>
      <c r="AY1787" s="239" t="s">
        <v>140</v>
      </c>
    </row>
    <row r="1788" s="14" customFormat="1">
      <c r="A1788" s="14"/>
      <c r="B1788" s="240"/>
      <c r="C1788" s="241"/>
      <c r="D1788" s="231" t="s">
        <v>150</v>
      </c>
      <c r="E1788" s="242" t="s">
        <v>1</v>
      </c>
      <c r="F1788" s="243" t="s">
        <v>257</v>
      </c>
      <c r="G1788" s="241"/>
      <c r="H1788" s="244">
        <v>12.864000000000001</v>
      </c>
      <c r="I1788" s="245"/>
      <c r="J1788" s="241"/>
      <c r="K1788" s="241"/>
      <c r="L1788" s="246"/>
      <c r="M1788" s="247"/>
      <c r="N1788" s="248"/>
      <c r="O1788" s="248"/>
      <c r="P1788" s="248"/>
      <c r="Q1788" s="248"/>
      <c r="R1788" s="248"/>
      <c r="S1788" s="248"/>
      <c r="T1788" s="249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0" t="s">
        <v>150</v>
      </c>
      <c r="AU1788" s="250" t="s">
        <v>148</v>
      </c>
      <c r="AV1788" s="14" t="s">
        <v>148</v>
      </c>
      <c r="AW1788" s="14" t="s">
        <v>30</v>
      </c>
      <c r="AX1788" s="14" t="s">
        <v>73</v>
      </c>
      <c r="AY1788" s="250" t="s">
        <v>140</v>
      </c>
    </row>
    <row r="1789" s="13" customFormat="1">
      <c r="A1789" s="13"/>
      <c r="B1789" s="229"/>
      <c r="C1789" s="230"/>
      <c r="D1789" s="231" t="s">
        <v>150</v>
      </c>
      <c r="E1789" s="232" t="s">
        <v>1</v>
      </c>
      <c r="F1789" s="233" t="s">
        <v>221</v>
      </c>
      <c r="G1789" s="230"/>
      <c r="H1789" s="232" t="s">
        <v>1</v>
      </c>
      <c r="I1789" s="234"/>
      <c r="J1789" s="230"/>
      <c r="K1789" s="230"/>
      <c r="L1789" s="235"/>
      <c r="M1789" s="236"/>
      <c r="N1789" s="237"/>
      <c r="O1789" s="237"/>
      <c r="P1789" s="237"/>
      <c r="Q1789" s="237"/>
      <c r="R1789" s="237"/>
      <c r="S1789" s="237"/>
      <c r="T1789" s="238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39" t="s">
        <v>150</v>
      </c>
      <c r="AU1789" s="239" t="s">
        <v>148</v>
      </c>
      <c r="AV1789" s="13" t="s">
        <v>81</v>
      </c>
      <c r="AW1789" s="13" t="s">
        <v>30</v>
      </c>
      <c r="AX1789" s="13" t="s">
        <v>73</v>
      </c>
      <c r="AY1789" s="239" t="s">
        <v>140</v>
      </c>
    </row>
    <row r="1790" s="14" customFormat="1">
      <c r="A1790" s="14"/>
      <c r="B1790" s="240"/>
      <c r="C1790" s="241"/>
      <c r="D1790" s="231" t="s">
        <v>150</v>
      </c>
      <c r="E1790" s="242" t="s">
        <v>1</v>
      </c>
      <c r="F1790" s="243" t="s">
        <v>258</v>
      </c>
      <c r="G1790" s="241"/>
      <c r="H1790" s="244">
        <v>33.152000000000001</v>
      </c>
      <c r="I1790" s="245"/>
      <c r="J1790" s="241"/>
      <c r="K1790" s="241"/>
      <c r="L1790" s="246"/>
      <c r="M1790" s="247"/>
      <c r="N1790" s="248"/>
      <c r="O1790" s="248"/>
      <c r="P1790" s="248"/>
      <c r="Q1790" s="248"/>
      <c r="R1790" s="248"/>
      <c r="S1790" s="248"/>
      <c r="T1790" s="249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0" t="s">
        <v>150</v>
      </c>
      <c r="AU1790" s="250" t="s">
        <v>148</v>
      </c>
      <c r="AV1790" s="14" t="s">
        <v>148</v>
      </c>
      <c r="AW1790" s="14" t="s">
        <v>30</v>
      </c>
      <c r="AX1790" s="14" t="s">
        <v>73</v>
      </c>
      <c r="AY1790" s="250" t="s">
        <v>140</v>
      </c>
    </row>
    <row r="1791" s="13" customFormat="1">
      <c r="A1791" s="13"/>
      <c r="B1791" s="229"/>
      <c r="C1791" s="230"/>
      <c r="D1791" s="231" t="s">
        <v>150</v>
      </c>
      <c r="E1791" s="232" t="s">
        <v>1</v>
      </c>
      <c r="F1791" s="233" t="s">
        <v>259</v>
      </c>
      <c r="G1791" s="230"/>
      <c r="H1791" s="232" t="s">
        <v>1</v>
      </c>
      <c r="I1791" s="234"/>
      <c r="J1791" s="230"/>
      <c r="K1791" s="230"/>
      <c r="L1791" s="235"/>
      <c r="M1791" s="236"/>
      <c r="N1791" s="237"/>
      <c r="O1791" s="237"/>
      <c r="P1791" s="237"/>
      <c r="Q1791" s="237"/>
      <c r="R1791" s="237"/>
      <c r="S1791" s="237"/>
      <c r="T1791" s="238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39" t="s">
        <v>150</v>
      </c>
      <c r="AU1791" s="239" t="s">
        <v>148</v>
      </c>
      <c r="AV1791" s="13" t="s">
        <v>81</v>
      </c>
      <c r="AW1791" s="13" t="s">
        <v>30</v>
      </c>
      <c r="AX1791" s="13" t="s">
        <v>73</v>
      </c>
      <c r="AY1791" s="239" t="s">
        <v>140</v>
      </c>
    </row>
    <row r="1792" s="14" customFormat="1">
      <c r="A1792" s="14"/>
      <c r="B1792" s="240"/>
      <c r="C1792" s="241"/>
      <c r="D1792" s="231" t="s">
        <v>150</v>
      </c>
      <c r="E1792" s="242" t="s">
        <v>1</v>
      </c>
      <c r="F1792" s="243" t="s">
        <v>260</v>
      </c>
      <c r="G1792" s="241"/>
      <c r="H1792" s="244">
        <v>60.505000000000003</v>
      </c>
      <c r="I1792" s="245"/>
      <c r="J1792" s="241"/>
      <c r="K1792" s="241"/>
      <c r="L1792" s="246"/>
      <c r="M1792" s="247"/>
      <c r="N1792" s="248"/>
      <c r="O1792" s="248"/>
      <c r="P1792" s="248"/>
      <c r="Q1792" s="248"/>
      <c r="R1792" s="248"/>
      <c r="S1792" s="248"/>
      <c r="T1792" s="249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0" t="s">
        <v>150</v>
      </c>
      <c r="AU1792" s="250" t="s">
        <v>148</v>
      </c>
      <c r="AV1792" s="14" t="s">
        <v>148</v>
      </c>
      <c r="AW1792" s="14" t="s">
        <v>30</v>
      </c>
      <c r="AX1792" s="14" t="s">
        <v>73</v>
      </c>
      <c r="AY1792" s="250" t="s">
        <v>140</v>
      </c>
    </row>
    <row r="1793" s="13" customFormat="1">
      <c r="A1793" s="13"/>
      <c r="B1793" s="229"/>
      <c r="C1793" s="230"/>
      <c r="D1793" s="231" t="s">
        <v>150</v>
      </c>
      <c r="E1793" s="232" t="s">
        <v>1</v>
      </c>
      <c r="F1793" s="233" t="s">
        <v>225</v>
      </c>
      <c r="G1793" s="230"/>
      <c r="H1793" s="232" t="s">
        <v>1</v>
      </c>
      <c r="I1793" s="234"/>
      <c r="J1793" s="230"/>
      <c r="K1793" s="230"/>
      <c r="L1793" s="235"/>
      <c r="M1793" s="236"/>
      <c r="N1793" s="237"/>
      <c r="O1793" s="237"/>
      <c r="P1793" s="237"/>
      <c r="Q1793" s="237"/>
      <c r="R1793" s="237"/>
      <c r="S1793" s="237"/>
      <c r="T1793" s="238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39" t="s">
        <v>150</v>
      </c>
      <c r="AU1793" s="239" t="s">
        <v>148</v>
      </c>
      <c r="AV1793" s="13" t="s">
        <v>81</v>
      </c>
      <c r="AW1793" s="13" t="s">
        <v>30</v>
      </c>
      <c r="AX1793" s="13" t="s">
        <v>73</v>
      </c>
      <c r="AY1793" s="239" t="s">
        <v>140</v>
      </c>
    </row>
    <row r="1794" s="14" customFormat="1">
      <c r="A1794" s="14"/>
      <c r="B1794" s="240"/>
      <c r="C1794" s="241"/>
      <c r="D1794" s="231" t="s">
        <v>150</v>
      </c>
      <c r="E1794" s="242" t="s">
        <v>1</v>
      </c>
      <c r="F1794" s="243" t="s">
        <v>261</v>
      </c>
      <c r="G1794" s="241"/>
      <c r="H1794" s="244">
        <v>54.088999999999999</v>
      </c>
      <c r="I1794" s="245"/>
      <c r="J1794" s="241"/>
      <c r="K1794" s="241"/>
      <c r="L1794" s="246"/>
      <c r="M1794" s="247"/>
      <c r="N1794" s="248"/>
      <c r="O1794" s="248"/>
      <c r="P1794" s="248"/>
      <c r="Q1794" s="248"/>
      <c r="R1794" s="248"/>
      <c r="S1794" s="248"/>
      <c r="T1794" s="249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50" t="s">
        <v>150</v>
      </c>
      <c r="AU1794" s="250" t="s">
        <v>148</v>
      </c>
      <c r="AV1794" s="14" t="s">
        <v>148</v>
      </c>
      <c r="AW1794" s="14" t="s">
        <v>30</v>
      </c>
      <c r="AX1794" s="14" t="s">
        <v>73</v>
      </c>
      <c r="AY1794" s="250" t="s">
        <v>140</v>
      </c>
    </row>
    <row r="1795" s="13" customFormat="1">
      <c r="A1795" s="13"/>
      <c r="B1795" s="229"/>
      <c r="C1795" s="230"/>
      <c r="D1795" s="231" t="s">
        <v>150</v>
      </c>
      <c r="E1795" s="232" t="s">
        <v>1</v>
      </c>
      <c r="F1795" s="233" t="s">
        <v>262</v>
      </c>
      <c r="G1795" s="230"/>
      <c r="H1795" s="232" t="s">
        <v>1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9" t="s">
        <v>150</v>
      </c>
      <c r="AU1795" s="239" t="s">
        <v>148</v>
      </c>
      <c r="AV1795" s="13" t="s">
        <v>81</v>
      </c>
      <c r="AW1795" s="13" t="s">
        <v>30</v>
      </c>
      <c r="AX1795" s="13" t="s">
        <v>73</v>
      </c>
      <c r="AY1795" s="239" t="s">
        <v>140</v>
      </c>
    </row>
    <row r="1796" s="14" customFormat="1">
      <c r="A1796" s="14"/>
      <c r="B1796" s="240"/>
      <c r="C1796" s="241"/>
      <c r="D1796" s="231" t="s">
        <v>150</v>
      </c>
      <c r="E1796" s="242" t="s">
        <v>1</v>
      </c>
      <c r="F1796" s="243" t="s">
        <v>263</v>
      </c>
      <c r="G1796" s="241"/>
      <c r="H1796" s="244">
        <v>-21.417000000000002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0" t="s">
        <v>150</v>
      </c>
      <c r="AU1796" s="250" t="s">
        <v>148</v>
      </c>
      <c r="AV1796" s="14" t="s">
        <v>148</v>
      </c>
      <c r="AW1796" s="14" t="s">
        <v>30</v>
      </c>
      <c r="AX1796" s="14" t="s">
        <v>73</v>
      </c>
      <c r="AY1796" s="250" t="s">
        <v>140</v>
      </c>
    </row>
    <row r="1797" s="13" customFormat="1">
      <c r="A1797" s="13"/>
      <c r="B1797" s="229"/>
      <c r="C1797" s="230"/>
      <c r="D1797" s="231" t="s">
        <v>150</v>
      </c>
      <c r="E1797" s="232" t="s">
        <v>1</v>
      </c>
      <c r="F1797" s="233" t="s">
        <v>264</v>
      </c>
      <c r="G1797" s="230"/>
      <c r="H1797" s="232" t="s">
        <v>1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39" t="s">
        <v>150</v>
      </c>
      <c r="AU1797" s="239" t="s">
        <v>148</v>
      </c>
      <c r="AV1797" s="13" t="s">
        <v>81</v>
      </c>
      <c r="AW1797" s="13" t="s">
        <v>30</v>
      </c>
      <c r="AX1797" s="13" t="s">
        <v>73</v>
      </c>
      <c r="AY1797" s="239" t="s">
        <v>140</v>
      </c>
    </row>
    <row r="1798" s="14" customFormat="1">
      <c r="A1798" s="14"/>
      <c r="B1798" s="240"/>
      <c r="C1798" s="241"/>
      <c r="D1798" s="231" t="s">
        <v>150</v>
      </c>
      <c r="E1798" s="242" t="s">
        <v>1</v>
      </c>
      <c r="F1798" s="243" t="s">
        <v>265</v>
      </c>
      <c r="G1798" s="241"/>
      <c r="H1798" s="244">
        <v>-5.4560000000000004</v>
      </c>
      <c r="I1798" s="245"/>
      <c r="J1798" s="241"/>
      <c r="K1798" s="241"/>
      <c r="L1798" s="246"/>
      <c r="M1798" s="247"/>
      <c r="N1798" s="248"/>
      <c r="O1798" s="248"/>
      <c r="P1798" s="248"/>
      <c r="Q1798" s="248"/>
      <c r="R1798" s="248"/>
      <c r="S1798" s="248"/>
      <c r="T1798" s="249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0" t="s">
        <v>150</v>
      </c>
      <c r="AU1798" s="250" t="s">
        <v>148</v>
      </c>
      <c r="AV1798" s="14" t="s">
        <v>148</v>
      </c>
      <c r="AW1798" s="14" t="s">
        <v>30</v>
      </c>
      <c r="AX1798" s="14" t="s">
        <v>73</v>
      </c>
      <c r="AY1798" s="250" t="s">
        <v>140</v>
      </c>
    </row>
    <row r="1799" s="15" customFormat="1">
      <c r="A1799" s="15"/>
      <c r="B1799" s="262"/>
      <c r="C1799" s="263"/>
      <c r="D1799" s="231" t="s">
        <v>150</v>
      </c>
      <c r="E1799" s="264" t="s">
        <v>1</v>
      </c>
      <c r="F1799" s="265" t="s">
        <v>188</v>
      </c>
      <c r="G1799" s="263"/>
      <c r="H1799" s="266">
        <v>252.50400000000005</v>
      </c>
      <c r="I1799" s="267"/>
      <c r="J1799" s="263"/>
      <c r="K1799" s="263"/>
      <c r="L1799" s="268"/>
      <c r="M1799" s="269"/>
      <c r="N1799" s="270"/>
      <c r="O1799" s="270"/>
      <c r="P1799" s="270"/>
      <c r="Q1799" s="270"/>
      <c r="R1799" s="270"/>
      <c r="S1799" s="270"/>
      <c r="T1799" s="271"/>
      <c r="U1799" s="15"/>
      <c r="V1799" s="15"/>
      <c r="W1799" s="15"/>
      <c r="X1799" s="15"/>
      <c r="Y1799" s="15"/>
      <c r="Z1799" s="15"/>
      <c r="AA1799" s="15"/>
      <c r="AB1799" s="15"/>
      <c r="AC1799" s="15"/>
      <c r="AD1799" s="15"/>
      <c r="AE1799" s="15"/>
      <c r="AT1799" s="272" t="s">
        <v>150</v>
      </c>
      <c r="AU1799" s="272" t="s">
        <v>148</v>
      </c>
      <c r="AV1799" s="15" t="s">
        <v>147</v>
      </c>
      <c r="AW1799" s="15" t="s">
        <v>30</v>
      </c>
      <c r="AX1799" s="15" t="s">
        <v>81</v>
      </c>
      <c r="AY1799" s="272" t="s">
        <v>140</v>
      </c>
    </row>
    <row r="1800" s="2" customFormat="1" ht="16.5" customHeight="1">
      <c r="A1800" s="38"/>
      <c r="B1800" s="39"/>
      <c r="C1800" s="215" t="s">
        <v>2114</v>
      </c>
      <c r="D1800" s="215" t="s">
        <v>143</v>
      </c>
      <c r="E1800" s="216" t="s">
        <v>2115</v>
      </c>
      <c r="F1800" s="217" t="s">
        <v>2116</v>
      </c>
      <c r="G1800" s="218" t="s">
        <v>146</v>
      </c>
      <c r="H1800" s="219">
        <v>252.50399999999999</v>
      </c>
      <c r="I1800" s="220"/>
      <c r="J1800" s="221">
        <f>ROUND(I1800*H1800,2)</f>
        <v>0</v>
      </c>
      <c r="K1800" s="222"/>
      <c r="L1800" s="44"/>
      <c r="M1800" s="223" t="s">
        <v>1</v>
      </c>
      <c r="N1800" s="224" t="s">
        <v>39</v>
      </c>
      <c r="O1800" s="91"/>
      <c r="P1800" s="225">
        <f>O1800*H1800</f>
        <v>0</v>
      </c>
      <c r="Q1800" s="225">
        <v>0.001</v>
      </c>
      <c r="R1800" s="225">
        <f>Q1800*H1800</f>
        <v>0.25250400000000001</v>
      </c>
      <c r="S1800" s="225">
        <v>0.00031</v>
      </c>
      <c r="T1800" s="226">
        <f>S1800*H1800</f>
        <v>0.078276239999999997</v>
      </c>
      <c r="U1800" s="38"/>
      <c r="V1800" s="38"/>
      <c r="W1800" s="38"/>
      <c r="X1800" s="38"/>
      <c r="Y1800" s="38"/>
      <c r="Z1800" s="38"/>
      <c r="AA1800" s="38"/>
      <c r="AB1800" s="38"/>
      <c r="AC1800" s="38"/>
      <c r="AD1800" s="38"/>
      <c r="AE1800" s="38"/>
      <c r="AR1800" s="227" t="s">
        <v>266</v>
      </c>
      <c r="AT1800" s="227" t="s">
        <v>143</v>
      </c>
      <c r="AU1800" s="227" t="s">
        <v>148</v>
      </c>
      <c r="AY1800" s="17" t="s">
        <v>140</v>
      </c>
      <c r="BE1800" s="228">
        <f>IF(N1800="základní",J1800,0)</f>
        <v>0</v>
      </c>
      <c r="BF1800" s="228">
        <f>IF(N1800="snížená",J1800,0)</f>
        <v>0</v>
      </c>
      <c r="BG1800" s="228">
        <f>IF(N1800="zákl. přenesená",J1800,0)</f>
        <v>0</v>
      </c>
      <c r="BH1800" s="228">
        <f>IF(N1800="sníž. přenesená",J1800,0)</f>
        <v>0</v>
      </c>
      <c r="BI1800" s="228">
        <f>IF(N1800="nulová",J1800,0)</f>
        <v>0</v>
      </c>
      <c r="BJ1800" s="17" t="s">
        <v>148</v>
      </c>
      <c r="BK1800" s="228">
        <f>ROUND(I1800*H1800,2)</f>
        <v>0</v>
      </c>
      <c r="BL1800" s="17" t="s">
        <v>266</v>
      </c>
      <c r="BM1800" s="227" t="s">
        <v>2117</v>
      </c>
    </row>
    <row r="1801" s="13" customFormat="1">
      <c r="A1801" s="13"/>
      <c r="B1801" s="229"/>
      <c r="C1801" s="230"/>
      <c r="D1801" s="231" t="s">
        <v>150</v>
      </c>
      <c r="E1801" s="232" t="s">
        <v>1</v>
      </c>
      <c r="F1801" s="233" t="s">
        <v>2108</v>
      </c>
      <c r="G1801" s="230"/>
      <c r="H1801" s="232" t="s">
        <v>1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9" t="s">
        <v>150</v>
      </c>
      <c r="AU1801" s="239" t="s">
        <v>148</v>
      </c>
      <c r="AV1801" s="13" t="s">
        <v>81</v>
      </c>
      <c r="AW1801" s="13" t="s">
        <v>30</v>
      </c>
      <c r="AX1801" s="13" t="s">
        <v>73</v>
      </c>
      <c r="AY1801" s="239" t="s">
        <v>140</v>
      </c>
    </row>
    <row r="1802" s="13" customFormat="1">
      <c r="A1802" s="13"/>
      <c r="B1802" s="229"/>
      <c r="C1802" s="230"/>
      <c r="D1802" s="231" t="s">
        <v>150</v>
      </c>
      <c r="E1802" s="232" t="s">
        <v>1</v>
      </c>
      <c r="F1802" s="233" t="s">
        <v>215</v>
      </c>
      <c r="G1802" s="230"/>
      <c r="H1802" s="232" t="s">
        <v>1</v>
      </c>
      <c r="I1802" s="234"/>
      <c r="J1802" s="230"/>
      <c r="K1802" s="230"/>
      <c r="L1802" s="235"/>
      <c r="M1802" s="236"/>
      <c r="N1802" s="237"/>
      <c r="O1802" s="237"/>
      <c r="P1802" s="237"/>
      <c r="Q1802" s="237"/>
      <c r="R1802" s="237"/>
      <c r="S1802" s="237"/>
      <c r="T1802" s="23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9" t="s">
        <v>150</v>
      </c>
      <c r="AU1802" s="239" t="s">
        <v>148</v>
      </c>
      <c r="AV1802" s="13" t="s">
        <v>81</v>
      </c>
      <c r="AW1802" s="13" t="s">
        <v>30</v>
      </c>
      <c r="AX1802" s="13" t="s">
        <v>73</v>
      </c>
      <c r="AY1802" s="239" t="s">
        <v>140</v>
      </c>
    </row>
    <row r="1803" s="14" customFormat="1">
      <c r="A1803" s="14"/>
      <c r="B1803" s="240"/>
      <c r="C1803" s="241"/>
      <c r="D1803" s="231" t="s">
        <v>150</v>
      </c>
      <c r="E1803" s="242" t="s">
        <v>1</v>
      </c>
      <c r="F1803" s="243" t="s">
        <v>216</v>
      </c>
      <c r="G1803" s="241"/>
      <c r="H1803" s="244">
        <v>10.028000000000001</v>
      </c>
      <c r="I1803" s="245"/>
      <c r="J1803" s="241"/>
      <c r="K1803" s="241"/>
      <c r="L1803" s="246"/>
      <c r="M1803" s="247"/>
      <c r="N1803" s="248"/>
      <c r="O1803" s="248"/>
      <c r="P1803" s="248"/>
      <c r="Q1803" s="248"/>
      <c r="R1803" s="248"/>
      <c r="S1803" s="248"/>
      <c r="T1803" s="24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0" t="s">
        <v>150</v>
      </c>
      <c r="AU1803" s="250" t="s">
        <v>148</v>
      </c>
      <c r="AV1803" s="14" t="s">
        <v>148</v>
      </c>
      <c r="AW1803" s="14" t="s">
        <v>30</v>
      </c>
      <c r="AX1803" s="14" t="s">
        <v>73</v>
      </c>
      <c r="AY1803" s="250" t="s">
        <v>140</v>
      </c>
    </row>
    <row r="1804" s="13" customFormat="1">
      <c r="A1804" s="13"/>
      <c r="B1804" s="229"/>
      <c r="C1804" s="230"/>
      <c r="D1804" s="231" t="s">
        <v>150</v>
      </c>
      <c r="E1804" s="232" t="s">
        <v>1</v>
      </c>
      <c r="F1804" s="233" t="s">
        <v>217</v>
      </c>
      <c r="G1804" s="230"/>
      <c r="H1804" s="232" t="s">
        <v>1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9" t="s">
        <v>150</v>
      </c>
      <c r="AU1804" s="239" t="s">
        <v>148</v>
      </c>
      <c r="AV1804" s="13" t="s">
        <v>81</v>
      </c>
      <c r="AW1804" s="13" t="s">
        <v>30</v>
      </c>
      <c r="AX1804" s="13" t="s">
        <v>73</v>
      </c>
      <c r="AY1804" s="239" t="s">
        <v>140</v>
      </c>
    </row>
    <row r="1805" s="14" customFormat="1">
      <c r="A1805" s="14"/>
      <c r="B1805" s="240"/>
      <c r="C1805" s="241"/>
      <c r="D1805" s="231" t="s">
        <v>150</v>
      </c>
      <c r="E1805" s="242" t="s">
        <v>1</v>
      </c>
      <c r="F1805" s="243" t="s">
        <v>218</v>
      </c>
      <c r="G1805" s="241"/>
      <c r="H1805" s="244">
        <v>2.04</v>
      </c>
      <c r="I1805" s="245"/>
      <c r="J1805" s="241"/>
      <c r="K1805" s="241"/>
      <c r="L1805" s="246"/>
      <c r="M1805" s="247"/>
      <c r="N1805" s="248"/>
      <c r="O1805" s="248"/>
      <c r="P1805" s="248"/>
      <c r="Q1805" s="248"/>
      <c r="R1805" s="248"/>
      <c r="S1805" s="248"/>
      <c r="T1805" s="24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0" t="s">
        <v>150</v>
      </c>
      <c r="AU1805" s="250" t="s">
        <v>148</v>
      </c>
      <c r="AV1805" s="14" t="s">
        <v>148</v>
      </c>
      <c r="AW1805" s="14" t="s">
        <v>30</v>
      </c>
      <c r="AX1805" s="14" t="s">
        <v>73</v>
      </c>
      <c r="AY1805" s="250" t="s">
        <v>140</v>
      </c>
    </row>
    <row r="1806" s="13" customFormat="1">
      <c r="A1806" s="13"/>
      <c r="B1806" s="229"/>
      <c r="C1806" s="230"/>
      <c r="D1806" s="231" t="s">
        <v>150</v>
      </c>
      <c r="E1806" s="232" t="s">
        <v>1</v>
      </c>
      <c r="F1806" s="233" t="s">
        <v>219</v>
      </c>
      <c r="G1806" s="230"/>
      <c r="H1806" s="232" t="s">
        <v>1</v>
      </c>
      <c r="I1806" s="234"/>
      <c r="J1806" s="230"/>
      <c r="K1806" s="230"/>
      <c r="L1806" s="235"/>
      <c r="M1806" s="236"/>
      <c r="N1806" s="237"/>
      <c r="O1806" s="237"/>
      <c r="P1806" s="237"/>
      <c r="Q1806" s="237"/>
      <c r="R1806" s="237"/>
      <c r="S1806" s="237"/>
      <c r="T1806" s="23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9" t="s">
        <v>150</v>
      </c>
      <c r="AU1806" s="239" t="s">
        <v>148</v>
      </c>
      <c r="AV1806" s="13" t="s">
        <v>81</v>
      </c>
      <c r="AW1806" s="13" t="s">
        <v>30</v>
      </c>
      <c r="AX1806" s="13" t="s">
        <v>73</v>
      </c>
      <c r="AY1806" s="239" t="s">
        <v>140</v>
      </c>
    </row>
    <row r="1807" s="14" customFormat="1">
      <c r="A1807" s="14"/>
      <c r="B1807" s="240"/>
      <c r="C1807" s="241"/>
      <c r="D1807" s="231" t="s">
        <v>150</v>
      </c>
      <c r="E1807" s="242" t="s">
        <v>1</v>
      </c>
      <c r="F1807" s="243" t="s">
        <v>220</v>
      </c>
      <c r="G1807" s="241"/>
      <c r="H1807" s="244">
        <v>1.1719999999999999</v>
      </c>
      <c r="I1807" s="245"/>
      <c r="J1807" s="241"/>
      <c r="K1807" s="241"/>
      <c r="L1807" s="246"/>
      <c r="M1807" s="247"/>
      <c r="N1807" s="248"/>
      <c r="O1807" s="248"/>
      <c r="P1807" s="248"/>
      <c r="Q1807" s="248"/>
      <c r="R1807" s="248"/>
      <c r="S1807" s="248"/>
      <c r="T1807" s="249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0" t="s">
        <v>150</v>
      </c>
      <c r="AU1807" s="250" t="s">
        <v>148</v>
      </c>
      <c r="AV1807" s="14" t="s">
        <v>148</v>
      </c>
      <c r="AW1807" s="14" t="s">
        <v>30</v>
      </c>
      <c r="AX1807" s="14" t="s">
        <v>73</v>
      </c>
      <c r="AY1807" s="250" t="s">
        <v>140</v>
      </c>
    </row>
    <row r="1808" s="13" customFormat="1">
      <c r="A1808" s="13"/>
      <c r="B1808" s="229"/>
      <c r="C1808" s="230"/>
      <c r="D1808" s="231" t="s">
        <v>150</v>
      </c>
      <c r="E1808" s="232" t="s">
        <v>1</v>
      </c>
      <c r="F1808" s="233" t="s">
        <v>221</v>
      </c>
      <c r="G1808" s="230"/>
      <c r="H1808" s="232" t="s">
        <v>1</v>
      </c>
      <c r="I1808" s="234"/>
      <c r="J1808" s="230"/>
      <c r="K1808" s="230"/>
      <c r="L1808" s="235"/>
      <c r="M1808" s="236"/>
      <c r="N1808" s="237"/>
      <c r="O1808" s="237"/>
      <c r="P1808" s="237"/>
      <c r="Q1808" s="237"/>
      <c r="R1808" s="237"/>
      <c r="S1808" s="237"/>
      <c r="T1808" s="238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39" t="s">
        <v>150</v>
      </c>
      <c r="AU1808" s="239" t="s">
        <v>148</v>
      </c>
      <c r="AV1808" s="13" t="s">
        <v>81</v>
      </c>
      <c r="AW1808" s="13" t="s">
        <v>30</v>
      </c>
      <c r="AX1808" s="13" t="s">
        <v>73</v>
      </c>
      <c r="AY1808" s="239" t="s">
        <v>140</v>
      </c>
    </row>
    <row r="1809" s="14" customFormat="1">
      <c r="A1809" s="14"/>
      <c r="B1809" s="240"/>
      <c r="C1809" s="241"/>
      <c r="D1809" s="231" t="s">
        <v>150</v>
      </c>
      <c r="E1809" s="242" t="s">
        <v>1</v>
      </c>
      <c r="F1809" s="243" t="s">
        <v>222</v>
      </c>
      <c r="G1809" s="241"/>
      <c r="H1809" s="244">
        <v>7.423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0" t="s">
        <v>150</v>
      </c>
      <c r="AU1809" s="250" t="s">
        <v>148</v>
      </c>
      <c r="AV1809" s="14" t="s">
        <v>148</v>
      </c>
      <c r="AW1809" s="14" t="s">
        <v>30</v>
      </c>
      <c r="AX1809" s="14" t="s">
        <v>73</v>
      </c>
      <c r="AY1809" s="250" t="s">
        <v>140</v>
      </c>
    </row>
    <row r="1810" s="13" customFormat="1">
      <c r="A1810" s="13"/>
      <c r="B1810" s="229"/>
      <c r="C1810" s="230"/>
      <c r="D1810" s="231" t="s">
        <v>150</v>
      </c>
      <c r="E1810" s="232" t="s">
        <v>1</v>
      </c>
      <c r="F1810" s="233" t="s">
        <v>223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150</v>
      </c>
      <c r="AU1810" s="239" t="s">
        <v>148</v>
      </c>
      <c r="AV1810" s="13" t="s">
        <v>81</v>
      </c>
      <c r="AW1810" s="13" t="s">
        <v>30</v>
      </c>
      <c r="AX1810" s="13" t="s">
        <v>73</v>
      </c>
      <c r="AY1810" s="239" t="s">
        <v>140</v>
      </c>
    </row>
    <row r="1811" s="14" customFormat="1">
      <c r="A1811" s="14"/>
      <c r="B1811" s="240"/>
      <c r="C1811" s="241"/>
      <c r="D1811" s="231" t="s">
        <v>150</v>
      </c>
      <c r="E1811" s="242" t="s">
        <v>1</v>
      </c>
      <c r="F1811" s="243" t="s">
        <v>224</v>
      </c>
      <c r="G1811" s="241"/>
      <c r="H1811" s="244">
        <v>26.372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0" t="s">
        <v>150</v>
      </c>
      <c r="AU1811" s="250" t="s">
        <v>148</v>
      </c>
      <c r="AV1811" s="14" t="s">
        <v>148</v>
      </c>
      <c r="AW1811" s="14" t="s">
        <v>30</v>
      </c>
      <c r="AX1811" s="14" t="s">
        <v>73</v>
      </c>
      <c r="AY1811" s="250" t="s">
        <v>140</v>
      </c>
    </row>
    <row r="1812" s="13" customFormat="1">
      <c r="A1812" s="13"/>
      <c r="B1812" s="229"/>
      <c r="C1812" s="230"/>
      <c r="D1812" s="231" t="s">
        <v>150</v>
      </c>
      <c r="E1812" s="232" t="s">
        <v>1</v>
      </c>
      <c r="F1812" s="233" t="s">
        <v>225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150</v>
      </c>
      <c r="AU1812" s="239" t="s">
        <v>148</v>
      </c>
      <c r="AV1812" s="13" t="s">
        <v>81</v>
      </c>
      <c r="AW1812" s="13" t="s">
        <v>30</v>
      </c>
      <c r="AX1812" s="13" t="s">
        <v>73</v>
      </c>
      <c r="AY1812" s="239" t="s">
        <v>140</v>
      </c>
    </row>
    <row r="1813" s="14" customFormat="1">
      <c r="A1813" s="14"/>
      <c r="B1813" s="240"/>
      <c r="C1813" s="241"/>
      <c r="D1813" s="231" t="s">
        <v>150</v>
      </c>
      <c r="E1813" s="242" t="s">
        <v>1</v>
      </c>
      <c r="F1813" s="243" t="s">
        <v>226</v>
      </c>
      <c r="G1813" s="241"/>
      <c r="H1813" s="244">
        <v>22.870000000000001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150</v>
      </c>
      <c r="AU1813" s="250" t="s">
        <v>148</v>
      </c>
      <c r="AV1813" s="14" t="s">
        <v>148</v>
      </c>
      <c r="AW1813" s="14" t="s">
        <v>30</v>
      </c>
      <c r="AX1813" s="14" t="s">
        <v>73</v>
      </c>
      <c r="AY1813" s="250" t="s">
        <v>140</v>
      </c>
    </row>
    <row r="1814" s="13" customFormat="1">
      <c r="A1814" s="13"/>
      <c r="B1814" s="229"/>
      <c r="C1814" s="230"/>
      <c r="D1814" s="231" t="s">
        <v>150</v>
      </c>
      <c r="E1814" s="232" t="s">
        <v>1</v>
      </c>
      <c r="F1814" s="233" t="s">
        <v>2109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150</v>
      </c>
      <c r="AU1814" s="239" t="s">
        <v>148</v>
      </c>
      <c r="AV1814" s="13" t="s">
        <v>81</v>
      </c>
      <c r="AW1814" s="13" t="s">
        <v>30</v>
      </c>
      <c r="AX1814" s="13" t="s">
        <v>73</v>
      </c>
      <c r="AY1814" s="239" t="s">
        <v>140</v>
      </c>
    </row>
    <row r="1815" s="13" customFormat="1">
      <c r="A1815" s="13"/>
      <c r="B1815" s="229"/>
      <c r="C1815" s="230"/>
      <c r="D1815" s="231" t="s">
        <v>150</v>
      </c>
      <c r="E1815" s="232" t="s">
        <v>1</v>
      </c>
      <c r="F1815" s="233" t="s">
        <v>215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150</v>
      </c>
      <c r="AU1815" s="239" t="s">
        <v>148</v>
      </c>
      <c r="AV1815" s="13" t="s">
        <v>81</v>
      </c>
      <c r="AW1815" s="13" t="s">
        <v>30</v>
      </c>
      <c r="AX1815" s="13" t="s">
        <v>73</v>
      </c>
      <c r="AY1815" s="239" t="s">
        <v>140</v>
      </c>
    </row>
    <row r="1816" s="14" customFormat="1">
      <c r="A1816" s="14"/>
      <c r="B1816" s="240"/>
      <c r="C1816" s="241"/>
      <c r="D1816" s="231" t="s">
        <v>150</v>
      </c>
      <c r="E1816" s="242" t="s">
        <v>1</v>
      </c>
      <c r="F1816" s="243" t="s">
        <v>255</v>
      </c>
      <c r="G1816" s="241"/>
      <c r="H1816" s="244">
        <v>32.497999999999998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150</v>
      </c>
      <c r="AU1816" s="250" t="s">
        <v>148</v>
      </c>
      <c r="AV1816" s="14" t="s">
        <v>148</v>
      </c>
      <c r="AW1816" s="14" t="s">
        <v>30</v>
      </c>
      <c r="AX1816" s="14" t="s">
        <v>73</v>
      </c>
      <c r="AY1816" s="250" t="s">
        <v>140</v>
      </c>
    </row>
    <row r="1817" s="13" customFormat="1">
      <c r="A1817" s="13"/>
      <c r="B1817" s="229"/>
      <c r="C1817" s="230"/>
      <c r="D1817" s="231" t="s">
        <v>150</v>
      </c>
      <c r="E1817" s="232" t="s">
        <v>1</v>
      </c>
      <c r="F1817" s="233" t="s">
        <v>217</v>
      </c>
      <c r="G1817" s="230"/>
      <c r="H1817" s="232" t="s">
        <v>1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9" t="s">
        <v>150</v>
      </c>
      <c r="AU1817" s="239" t="s">
        <v>148</v>
      </c>
      <c r="AV1817" s="13" t="s">
        <v>81</v>
      </c>
      <c r="AW1817" s="13" t="s">
        <v>30</v>
      </c>
      <c r="AX1817" s="13" t="s">
        <v>73</v>
      </c>
      <c r="AY1817" s="239" t="s">
        <v>140</v>
      </c>
    </row>
    <row r="1818" s="14" customFormat="1">
      <c r="A1818" s="14"/>
      <c r="B1818" s="240"/>
      <c r="C1818" s="241"/>
      <c r="D1818" s="231" t="s">
        <v>150</v>
      </c>
      <c r="E1818" s="242" t="s">
        <v>1</v>
      </c>
      <c r="F1818" s="243" t="s">
        <v>256</v>
      </c>
      <c r="G1818" s="241"/>
      <c r="H1818" s="244">
        <v>16.364000000000001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0" t="s">
        <v>150</v>
      </c>
      <c r="AU1818" s="250" t="s">
        <v>148</v>
      </c>
      <c r="AV1818" s="14" t="s">
        <v>148</v>
      </c>
      <c r="AW1818" s="14" t="s">
        <v>30</v>
      </c>
      <c r="AX1818" s="14" t="s">
        <v>73</v>
      </c>
      <c r="AY1818" s="250" t="s">
        <v>140</v>
      </c>
    </row>
    <row r="1819" s="13" customFormat="1">
      <c r="A1819" s="13"/>
      <c r="B1819" s="229"/>
      <c r="C1819" s="230"/>
      <c r="D1819" s="231" t="s">
        <v>150</v>
      </c>
      <c r="E1819" s="232" t="s">
        <v>1</v>
      </c>
      <c r="F1819" s="233" t="s">
        <v>219</v>
      </c>
      <c r="G1819" s="230"/>
      <c r="H1819" s="232" t="s">
        <v>1</v>
      </c>
      <c r="I1819" s="234"/>
      <c r="J1819" s="230"/>
      <c r="K1819" s="230"/>
      <c r="L1819" s="235"/>
      <c r="M1819" s="236"/>
      <c r="N1819" s="237"/>
      <c r="O1819" s="237"/>
      <c r="P1819" s="237"/>
      <c r="Q1819" s="237"/>
      <c r="R1819" s="237"/>
      <c r="S1819" s="237"/>
      <c r="T1819" s="238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9" t="s">
        <v>150</v>
      </c>
      <c r="AU1819" s="239" t="s">
        <v>148</v>
      </c>
      <c r="AV1819" s="13" t="s">
        <v>81</v>
      </c>
      <c r="AW1819" s="13" t="s">
        <v>30</v>
      </c>
      <c r="AX1819" s="13" t="s">
        <v>73</v>
      </c>
      <c r="AY1819" s="239" t="s">
        <v>140</v>
      </c>
    </row>
    <row r="1820" s="14" customFormat="1">
      <c r="A1820" s="14"/>
      <c r="B1820" s="240"/>
      <c r="C1820" s="241"/>
      <c r="D1820" s="231" t="s">
        <v>150</v>
      </c>
      <c r="E1820" s="242" t="s">
        <v>1</v>
      </c>
      <c r="F1820" s="243" t="s">
        <v>257</v>
      </c>
      <c r="G1820" s="241"/>
      <c r="H1820" s="244">
        <v>12.864000000000001</v>
      </c>
      <c r="I1820" s="245"/>
      <c r="J1820" s="241"/>
      <c r="K1820" s="241"/>
      <c r="L1820" s="246"/>
      <c r="M1820" s="247"/>
      <c r="N1820" s="248"/>
      <c r="O1820" s="248"/>
      <c r="P1820" s="248"/>
      <c r="Q1820" s="248"/>
      <c r="R1820" s="248"/>
      <c r="S1820" s="248"/>
      <c r="T1820" s="249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0" t="s">
        <v>150</v>
      </c>
      <c r="AU1820" s="250" t="s">
        <v>148</v>
      </c>
      <c r="AV1820" s="14" t="s">
        <v>148</v>
      </c>
      <c r="AW1820" s="14" t="s">
        <v>30</v>
      </c>
      <c r="AX1820" s="14" t="s">
        <v>73</v>
      </c>
      <c r="AY1820" s="250" t="s">
        <v>140</v>
      </c>
    </row>
    <row r="1821" s="13" customFormat="1">
      <c r="A1821" s="13"/>
      <c r="B1821" s="229"/>
      <c r="C1821" s="230"/>
      <c r="D1821" s="231" t="s">
        <v>150</v>
      </c>
      <c r="E1821" s="232" t="s">
        <v>1</v>
      </c>
      <c r="F1821" s="233" t="s">
        <v>221</v>
      </c>
      <c r="G1821" s="230"/>
      <c r="H1821" s="232" t="s">
        <v>1</v>
      </c>
      <c r="I1821" s="234"/>
      <c r="J1821" s="230"/>
      <c r="K1821" s="230"/>
      <c r="L1821" s="235"/>
      <c r="M1821" s="236"/>
      <c r="N1821" s="237"/>
      <c r="O1821" s="237"/>
      <c r="P1821" s="237"/>
      <c r="Q1821" s="237"/>
      <c r="R1821" s="237"/>
      <c r="S1821" s="237"/>
      <c r="T1821" s="238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39" t="s">
        <v>150</v>
      </c>
      <c r="AU1821" s="239" t="s">
        <v>148</v>
      </c>
      <c r="AV1821" s="13" t="s">
        <v>81</v>
      </c>
      <c r="AW1821" s="13" t="s">
        <v>30</v>
      </c>
      <c r="AX1821" s="13" t="s">
        <v>73</v>
      </c>
      <c r="AY1821" s="239" t="s">
        <v>140</v>
      </c>
    </row>
    <row r="1822" s="14" customFormat="1">
      <c r="A1822" s="14"/>
      <c r="B1822" s="240"/>
      <c r="C1822" s="241"/>
      <c r="D1822" s="231" t="s">
        <v>150</v>
      </c>
      <c r="E1822" s="242" t="s">
        <v>1</v>
      </c>
      <c r="F1822" s="243" t="s">
        <v>258</v>
      </c>
      <c r="G1822" s="241"/>
      <c r="H1822" s="244">
        <v>33.152000000000001</v>
      </c>
      <c r="I1822" s="245"/>
      <c r="J1822" s="241"/>
      <c r="K1822" s="241"/>
      <c r="L1822" s="246"/>
      <c r="M1822" s="247"/>
      <c r="N1822" s="248"/>
      <c r="O1822" s="248"/>
      <c r="P1822" s="248"/>
      <c r="Q1822" s="248"/>
      <c r="R1822" s="248"/>
      <c r="S1822" s="248"/>
      <c r="T1822" s="249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0" t="s">
        <v>150</v>
      </c>
      <c r="AU1822" s="250" t="s">
        <v>148</v>
      </c>
      <c r="AV1822" s="14" t="s">
        <v>148</v>
      </c>
      <c r="AW1822" s="14" t="s">
        <v>30</v>
      </c>
      <c r="AX1822" s="14" t="s">
        <v>73</v>
      </c>
      <c r="AY1822" s="250" t="s">
        <v>140</v>
      </c>
    </row>
    <row r="1823" s="13" customFormat="1">
      <c r="A1823" s="13"/>
      <c r="B1823" s="229"/>
      <c r="C1823" s="230"/>
      <c r="D1823" s="231" t="s">
        <v>150</v>
      </c>
      <c r="E1823" s="232" t="s">
        <v>1</v>
      </c>
      <c r="F1823" s="233" t="s">
        <v>259</v>
      </c>
      <c r="G1823" s="230"/>
      <c r="H1823" s="232" t="s">
        <v>1</v>
      </c>
      <c r="I1823" s="234"/>
      <c r="J1823" s="230"/>
      <c r="K1823" s="230"/>
      <c r="L1823" s="235"/>
      <c r="M1823" s="236"/>
      <c r="N1823" s="237"/>
      <c r="O1823" s="237"/>
      <c r="P1823" s="237"/>
      <c r="Q1823" s="237"/>
      <c r="R1823" s="237"/>
      <c r="S1823" s="237"/>
      <c r="T1823" s="23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39" t="s">
        <v>150</v>
      </c>
      <c r="AU1823" s="239" t="s">
        <v>148</v>
      </c>
      <c r="AV1823" s="13" t="s">
        <v>81</v>
      </c>
      <c r="AW1823" s="13" t="s">
        <v>30</v>
      </c>
      <c r="AX1823" s="13" t="s">
        <v>73</v>
      </c>
      <c r="AY1823" s="239" t="s">
        <v>140</v>
      </c>
    </row>
    <row r="1824" s="14" customFormat="1">
      <c r="A1824" s="14"/>
      <c r="B1824" s="240"/>
      <c r="C1824" s="241"/>
      <c r="D1824" s="231" t="s">
        <v>150</v>
      </c>
      <c r="E1824" s="242" t="s">
        <v>1</v>
      </c>
      <c r="F1824" s="243" t="s">
        <v>260</v>
      </c>
      <c r="G1824" s="241"/>
      <c r="H1824" s="244">
        <v>60.505000000000003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0" t="s">
        <v>150</v>
      </c>
      <c r="AU1824" s="250" t="s">
        <v>148</v>
      </c>
      <c r="AV1824" s="14" t="s">
        <v>148</v>
      </c>
      <c r="AW1824" s="14" t="s">
        <v>30</v>
      </c>
      <c r="AX1824" s="14" t="s">
        <v>73</v>
      </c>
      <c r="AY1824" s="250" t="s">
        <v>140</v>
      </c>
    </row>
    <row r="1825" s="13" customFormat="1">
      <c r="A1825" s="13"/>
      <c r="B1825" s="229"/>
      <c r="C1825" s="230"/>
      <c r="D1825" s="231" t="s">
        <v>150</v>
      </c>
      <c r="E1825" s="232" t="s">
        <v>1</v>
      </c>
      <c r="F1825" s="233" t="s">
        <v>225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150</v>
      </c>
      <c r="AU1825" s="239" t="s">
        <v>148</v>
      </c>
      <c r="AV1825" s="13" t="s">
        <v>81</v>
      </c>
      <c r="AW1825" s="13" t="s">
        <v>30</v>
      </c>
      <c r="AX1825" s="13" t="s">
        <v>73</v>
      </c>
      <c r="AY1825" s="239" t="s">
        <v>140</v>
      </c>
    </row>
    <row r="1826" s="14" customFormat="1">
      <c r="A1826" s="14"/>
      <c r="B1826" s="240"/>
      <c r="C1826" s="241"/>
      <c r="D1826" s="231" t="s">
        <v>150</v>
      </c>
      <c r="E1826" s="242" t="s">
        <v>1</v>
      </c>
      <c r="F1826" s="243" t="s">
        <v>261</v>
      </c>
      <c r="G1826" s="241"/>
      <c r="H1826" s="244">
        <v>54.088999999999999</v>
      </c>
      <c r="I1826" s="245"/>
      <c r="J1826" s="241"/>
      <c r="K1826" s="241"/>
      <c r="L1826" s="246"/>
      <c r="M1826" s="247"/>
      <c r="N1826" s="248"/>
      <c r="O1826" s="248"/>
      <c r="P1826" s="248"/>
      <c r="Q1826" s="248"/>
      <c r="R1826" s="248"/>
      <c r="S1826" s="248"/>
      <c r="T1826" s="24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0" t="s">
        <v>150</v>
      </c>
      <c r="AU1826" s="250" t="s">
        <v>148</v>
      </c>
      <c r="AV1826" s="14" t="s">
        <v>148</v>
      </c>
      <c r="AW1826" s="14" t="s">
        <v>30</v>
      </c>
      <c r="AX1826" s="14" t="s">
        <v>73</v>
      </c>
      <c r="AY1826" s="250" t="s">
        <v>140</v>
      </c>
    </row>
    <row r="1827" s="13" customFormat="1">
      <c r="A1827" s="13"/>
      <c r="B1827" s="229"/>
      <c r="C1827" s="230"/>
      <c r="D1827" s="231" t="s">
        <v>150</v>
      </c>
      <c r="E1827" s="232" t="s">
        <v>1</v>
      </c>
      <c r="F1827" s="233" t="s">
        <v>262</v>
      </c>
      <c r="G1827" s="230"/>
      <c r="H1827" s="232" t="s">
        <v>1</v>
      </c>
      <c r="I1827" s="234"/>
      <c r="J1827" s="230"/>
      <c r="K1827" s="230"/>
      <c r="L1827" s="235"/>
      <c r="M1827" s="236"/>
      <c r="N1827" s="237"/>
      <c r="O1827" s="237"/>
      <c r="P1827" s="237"/>
      <c r="Q1827" s="237"/>
      <c r="R1827" s="237"/>
      <c r="S1827" s="237"/>
      <c r="T1827" s="238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39" t="s">
        <v>150</v>
      </c>
      <c r="AU1827" s="239" t="s">
        <v>148</v>
      </c>
      <c r="AV1827" s="13" t="s">
        <v>81</v>
      </c>
      <c r="AW1827" s="13" t="s">
        <v>30</v>
      </c>
      <c r="AX1827" s="13" t="s">
        <v>73</v>
      </c>
      <c r="AY1827" s="239" t="s">
        <v>140</v>
      </c>
    </row>
    <row r="1828" s="14" customFormat="1">
      <c r="A1828" s="14"/>
      <c r="B1828" s="240"/>
      <c r="C1828" s="241"/>
      <c r="D1828" s="231" t="s">
        <v>150</v>
      </c>
      <c r="E1828" s="242" t="s">
        <v>1</v>
      </c>
      <c r="F1828" s="243" t="s">
        <v>263</v>
      </c>
      <c r="G1828" s="241"/>
      <c r="H1828" s="244">
        <v>-21.417000000000002</v>
      </c>
      <c r="I1828" s="245"/>
      <c r="J1828" s="241"/>
      <c r="K1828" s="241"/>
      <c r="L1828" s="246"/>
      <c r="M1828" s="247"/>
      <c r="N1828" s="248"/>
      <c r="O1828" s="248"/>
      <c r="P1828" s="248"/>
      <c r="Q1828" s="248"/>
      <c r="R1828" s="248"/>
      <c r="S1828" s="248"/>
      <c r="T1828" s="249"/>
      <c r="U1828" s="14"/>
      <c r="V1828" s="14"/>
      <c r="W1828" s="14"/>
      <c r="X1828" s="14"/>
      <c r="Y1828" s="14"/>
      <c r="Z1828" s="14"/>
      <c r="AA1828" s="14"/>
      <c r="AB1828" s="14"/>
      <c r="AC1828" s="14"/>
      <c r="AD1828" s="14"/>
      <c r="AE1828" s="14"/>
      <c r="AT1828" s="250" t="s">
        <v>150</v>
      </c>
      <c r="AU1828" s="250" t="s">
        <v>148</v>
      </c>
      <c r="AV1828" s="14" t="s">
        <v>148</v>
      </c>
      <c r="AW1828" s="14" t="s">
        <v>30</v>
      </c>
      <c r="AX1828" s="14" t="s">
        <v>73</v>
      </c>
      <c r="AY1828" s="250" t="s">
        <v>140</v>
      </c>
    </row>
    <row r="1829" s="13" customFormat="1">
      <c r="A1829" s="13"/>
      <c r="B1829" s="229"/>
      <c r="C1829" s="230"/>
      <c r="D1829" s="231" t="s">
        <v>150</v>
      </c>
      <c r="E1829" s="232" t="s">
        <v>1</v>
      </c>
      <c r="F1829" s="233" t="s">
        <v>264</v>
      </c>
      <c r="G1829" s="230"/>
      <c r="H1829" s="232" t="s">
        <v>1</v>
      </c>
      <c r="I1829" s="234"/>
      <c r="J1829" s="230"/>
      <c r="K1829" s="230"/>
      <c r="L1829" s="235"/>
      <c r="M1829" s="236"/>
      <c r="N1829" s="237"/>
      <c r="O1829" s="237"/>
      <c r="P1829" s="237"/>
      <c r="Q1829" s="237"/>
      <c r="R1829" s="237"/>
      <c r="S1829" s="237"/>
      <c r="T1829" s="238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39" t="s">
        <v>150</v>
      </c>
      <c r="AU1829" s="239" t="s">
        <v>148</v>
      </c>
      <c r="AV1829" s="13" t="s">
        <v>81</v>
      </c>
      <c r="AW1829" s="13" t="s">
        <v>30</v>
      </c>
      <c r="AX1829" s="13" t="s">
        <v>73</v>
      </c>
      <c r="AY1829" s="239" t="s">
        <v>140</v>
      </c>
    </row>
    <row r="1830" s="14" customFormat="1">
      <c r="A1830" s="14"/>
      <c r="B1830" s="240"/>
      <c r="C1830" s="241"/>
      <c r="D1830" s="231" t="s">
        <v>150</v>
      </c>
      <c r="E1830" s="242" t="s">
        <v>1</v>
      </c>
      <c r="F1830" s="243" t="s">
        <v>265</v>
      </c>
      <c r="G1830" s="241"/>
      <c r="H1830" s="244">
        <v>-5.4560000000000004</v>
      </c>
      <c r="I1830" s="245"/>
      <c r="J1830" s="241"/>
      <c r="K1830" s="241"/>
      <c r="L1830" s="246"/>
      <c r="M1830" s="247"/>
      <c r="N1830" s="248"/>
      <c r="O1830" s="248"/>
      <c r="P1830" s="248"/>
      <c r="Q1830" s="248"/>
      <c r="R1830" s="248"/>
      <c r="S1830" s="248"/>
      <c r="T1830" s="249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50" t="s">
        <v>150</v>
      </c>
      <c r="AU1830" s="250" t="s">
        <v>148</v>
      </c>
      <c r="AV1830" s="14" t="s">
        <v>148</v>
      </c>
      <c r="AW1830" s="14" t="s">
        <v>30</v>
      </c>
      <c r="AX1830" s="14" t="s">
        <v>73</v>
      </c>
      <c r="AY1830" s="250" t="s">
        <v>140</v>
      </c>
    </row>
    <row r="1831" s="15" customFormat="1">
      <c r="A1831" s="15"/>
      <c r="B1831" s="262"/>
      <c r="C1831" s="263"/>
      <c r="D1831" s="231" t="s">
        <v>150</v>
      </c>
      <c r="E1831" s="264" t="s">
        <v>1</v>
      </c>
      <c r="F1831" s="265" t="s">
        <v>188</v>
      </c>
      <c r="G1831" s="263"/>
      <c r="H1831" s="266">
        <v>252.50400000000005</v>
      </c>
      <c r="I1831" s="267"/>
      <c r="J1831" s="263"/>
      <c r="K1831" s="263"/>
      <c r="L1831" s="268"/>
      <c r="M1831" s="269"/>
      <c r="N1831" s="270"/>
      <c r="O1831" s="270"/>
      <c r="P1831" s="270"/>
      <c r="Q1831" s="270"/>
      <c r="R1831" s="270"/>
      <c r="S1831" s="270"/>
      <c r="T1831" s="271"/>
      <c r="U1831" s="15"/>
      <c r="V1831" s="15"/>
      <c r="W1831" s="15"/>
      <c r="X1831" s="15"/>
      <c r="Y1831" s="15"/>
      <c r="Z1831" s="15"/>
      <c r="AA1831" s="15"/>
      <c r="AB1831" s="15"/>
      <c r="AC1831" s="15"/>
      <c r="AD1831" s="15"/>
      <c r="AE1831" s="15"/>
      <c r="AT1831" s="272" t="s">
        <v>150</v>
      </c>
      <c r="AU1831" s="272" t="s">
        <v>148</v>
      </c>
      <c r="AV1831" s="15" t="s">
        <v>147</v>
      </c>
      <c r="AW1831" s="15" t="s">
        <v>30</v>
      </c>
      <c r="AX1831" s="15" t="s">
        <v>81</v>
      </c>
      <c r="AY1831" s="272" t="s">
        <v>140</v>
      </c>
    </row>
    <row r="1832" s="2" customFormat="1" ht="24.15" customHeight="1">
      <c r="A1832" s="38"/>
      <c r="B1832" s="39"/>
      <c r="C1832" s="215" t="s">
        <v>2118</v>
      </c>
      <c r="D1832" s="215" t="s">
        <v>143</v>
      </c>
      <c r="E1832" s="216" t="s">
        <v>2119</v>
      </c>
      <c r="F1832" s="217" t="s">
        <v>2120</v>
      </c>
      <c r="G1832" s="218" t="s">
        <v>146</v>
      </c>
      <c r="H1832" s="219">
        <v>252.50399999999999</v>
      </c>
      <c r="I1832" s="220"/>
      <c r="J1832" s="221">
        <f>ROUND(I1832*H1832,2)</f>
        <v>0</v>
      </c>
      <c r="K1832" s="222"/>
      <c r="L1832" s="44"/>
      <c r="M1832" s="223" t="s">
        <v>1</v>
      </c>
      <c r="N1832" s="224" t="s">
        <v>39</v>
      </c>
      <c r="O1832" s="91"/>
      <c r="P1832" s="225">
        <f>O1832*H1832</f>
        <v>0</v>
      </c>
      <c r="Q1832" s="225">
        <v>0</v>
      </c>
      <c r="R1832" s="225">
        <f>Q1832*H1832</f>
        <v>0</v>
      </c>
      <c r="S1832" s="225">
        <v>0</v>
      </c>
      <c r="T1832" s="226">
        <f>S1832*H1832</f>
        <v>0</v>
      </c>
      <c r="U1832" s="38"/>
      <c r="V1832" s="38"/>
      <c r="W1832" s="38"/>
      <c r="X1832" s="38"/>
      <c r="Y1832" s="38"/>
      <c r="Z1832" s="38"/>
      <c r="AA1832" s="38"/>
      <c r="AB1832" s="38"/>
      <c r="AC1832" s="38"/>
      <c r="AD1832" s="38"/>
      <c r="AE1832" s="38"/>
      <c r="AR1832" s="227" t="s">
        <v>266</v>
      </c>
      <c r="AT1832" s="227" t="s">
        <v>143</v>
      </c>
      <c r="AU1832" s="227" t="s">
        <v>148</v>
      </c>
      <c r="AY1832" s="17" t="s">
        <v>140</v>
      </c>
      <c r="BE1832" s="228">
        <f>IF(N1832="základní",J1832,0)</f>
        <v>0</v>
      </c>
      <c r="BF1832" s="228">
        <f>IF(N1832="snížená",J1832,0)</f>
        <v>0</v>
      </c>
      <c r="BG1832" s="228">
        <f>IF(N1832="zákl. přenesená",J1832,0)</f>
        <v>0</v>
      </c>
      <c r="BH1832" s="228">
        <f>IF(N1832="sníž. přenesená",J1832,0)</f>
        <v>0</v>
      </c>
      <c r="BI1832" s="228">
        <f>IF(N1832="nulová",J1832,0)</f>
        <v>0</v>
      </c>
      <c r="BJ1832" s="17" t="s">
        <v>148</v>
      </c>
      <c r="BK1832" s="228">
        <f>ROUND(I1832*H1832,2)</f>
        <v>0</v>
      </c>
      <c r="BL1832" s="17" t="s">
        <v>266</v>
      </c>
      <c r="BM1832" s="227" t="s">
        <v>2121</v>
      </c>
    </row>
    <row r="1833" s="13" customFormat="1">
      <c r="A1833" s="13"/>
      <c r="B1833" s="229"/>
      <c r="C1833" s="230"/>
      <c r="D1833" s="231" t="s">
        <v>150</v>
      </c>
      <c r="E1833" s="232" t="s">
        <v>1</v>
      </c>
      <c r="F1833" s="233" t="s">
        <v>2108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150</v>
      </c>
      <c r="AU1833" s="239" t="s">
        <v>148</v>
      </c>
      <c r="AV1833" s="13" t="s">
        <v>81</v>
      </c>
      <c r="AW1833" s="13" t="s">
        <v>30</v>
      </c>
      <c r="AX1833" s="13" t="s">
        <v>73</v>
      </c>
      <c r="AY1833" s="239" t="s">
        <v>140</v>
      </c>
    </row>
    <row r="1834" s="13" customFormat="1">
      <c r="A1834" s="13"/>
      <c r="B1834" s="229"/>
      <c r="C1834" s="230"/>
      <c r="D1834" s="231" t="s">
        <v>150</v>
      </c>
      <c r="E1834" s="232" t="s">
        <v>1</v>
      </c>
      <c r="F1834" s="233" t="s">
        <v>215</v>
      </c>
      <c r="G1834" s="230"/>
      <c r="H1834" s="232" t="s">
        <v>1</v>
      </c>
      <c r="I1834" s="234"/>
      <c r="J1834" s="230"/>
      <c r="K1834" s="230"/>
      <c r="L1834" s="235"/>
      <c r="M1834" s="236"/>
      <c r="N1834" s="237"/>
      <c r="O1834" s="237"/>
      <c r="P1834" s="237"/>
      <c r="Q1834" s="237"/>
      <c r="R1834" s="237"/>
      <c r="S1834" s="237"/>
      <c r="T1834" s="238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39" t="s">
        <v>150</v>
      </c>
      <c r="AU1834" s="239" t="s">
        <v>148</v>
      </c>
      <c r="AV1834" s="13" t="s">
        <v>81</v>
      </c>
      <c r="AW1834" s="13" t="s">
        <v>30</v>
      </c>
      <c r="AX1834" s="13" t="s">
        <v>73</v>
      </c>
      <c r="AY1834" s="239" t="s">
        <v>140</v>
      </c>
    </row>
    <row r="1835" s="14" customFormat="1">
      <c r="A1835" s="14"/>
      <c r="B1835" s="240"/>
      <c r="C1835" s="241"/>
      <c r="D1835" s="231" t="s">
        <v>150</v>
      </c>
      <c r="E1835" s="242" t="s">
        <v>1</v>
      </c>
      <c r="F1835" s="243" t="s">
        <v>216</v>
      </c>
      <c r="G1835" s="241"/>
      <c r="H1835" s="244">
        <v>10.028000000000001</v>
      </c>
      <c r="I1835" s="245"/>
      <c r="J1835" s="241"/>
      <c r="K1835" s="241"/>
      <c r="L1835" s="246"/>
      <c r="M1835" s="247"/>
      <c r="N1835" s="248"/>
      <c r="O1835" s="248"/>
      <c r="P1835" s="248"/>
      <c r="Q1835" s="248"/>
      <c r="R1835" s="248"/>
      <c r="S1835" s="248"/>
      <c r="T1835" s="249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0" t="s">
        <v>150</v>
      </c>
      <c r="AU1835" s="250" t="s">
        <v>148</v>
      </c>
      <c r="AV1835" s="14" t="s">
        <v>148</v>
      </c>
      <c r="AW1835" s="14" t="s">
        <v>30</v>
      </c>
      <c r="AX1835" s="14" t="s">
        <v>73</v>
      </c>
      <c r="AY1835" s="250" t="s">
        <v>140</v>
      </c>
    </row>
    <row r="1836" s="13" customFormat="1">
      <c r="A1836" s="13"/>
      <c r="B1836" s="229"/>
      <c r="C1836" s="230"/>
      <c r="D1836" s="231" t="s">
        <v>150</v>
      </c>
      <c r="E1836" s="232" t="s">
        <v>1</v>
      </c>
      <c r="F1836" s="233" t="s">
        <v>217</v>
      </c>
      <c r="G1836" s="230"/>
      <c r="H1836" s="232" t="s">
        <v>1</v>
      </c>
      <c r="I1836" s="234"/>
      <c r="J1836" s="230"/>
      <c r="K1836" s="230"/>
      <c r="L1836" s="235"/>
      <c r="M1836" s="236"/>
      <c r="N1836" s="237"/>
      <c r="O1836" s="237"/>
      <c r="P1836" s="237"/>
      <c r="Q1836" s="237"/>
      <c r="R1836" s="237"/>
      <c r="S1836" s="237"/>
      <c r="T1836" s="23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9" t="s">
        <v>150</v>
      </c>
      <c r="AU1836" s="239" t="s">
        <v>148</v>
      </c>
      <c r="AV1836" s="13" t="s">
        <v>81</v>
      </c>
      <c r="AW1836" s="13" t="s">
        <v>30</v>
      </c>
      <c r="AX1836" s="13" t="s">
        <v>73</v>
      </c>
      <c r="AY1836" s="239" t="s">
        <v>140</v>
      </c>
    </row>
    <row r="1837" s="14" customFormat="1">
      <c r="A1837" s="14"/>
      <c r="B1837" s="240"/>
      <c r="C1837" s="241"/>
      <c r="D1837" s="231" t="s">
        <v>150</v>
      </c>
      <c r="E1837" s="242" t="s">
        <v>1</v>
      </c>
      <c r="F1837" s="243" t="s">
        <v>218</v>
      </c>
      <c r="G1837" s="241"/>
      <c r="H1837" s="244">
        <v>2.04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150</v>
      </c>
      <c r="AU1837" s="250" t="s">
        <v>148</v>
      </c>
      <c r="AV1837" s="14" t="s">
        <v>148</v>
      </c>
      <c r="AW1837" s="14" t="s">
        <v>30</v>
      </c>
      <c r="AX1837" s="14" t="s">
        <v>73</v>
      </c>
      <c r="AY1837" s="250" t="s">
        <v>140</v>
      </c>
    </row>
    <row r="1838" s="13" customFormat="1">
      <c r="A1838" s="13"/>
      <c r="B1838" s="229"/>
      <c r="C1838" s="230"/>
      <c r="D1838" s="231" t="s">
        <v>150</v>
      </c>
      <c r="E1838" s="232" t="s">
        <v>1</v>
      </c>
      <c r="F1838" s="233" t="s">
        <v>219</v>
      </c>
      <c r="G1838" s="230"/>
      <c r="H1838" s="232" t="s">
        <v>1</v>
      </c>
      <c r="I1838" s="234"/>
      <c r="J1838" s="230"/>
      <c r="K1838" s="230"/>
      <c r="L1838" s="235"/>
      <c r="M1838" s="236"/>
      <c r="N1838" s="237"/>
      <c r="O1838" s="237"/>
      <c r="P1838" s="237"/>
      <c r="Q1838" s="237"/>
      <c r="R1838" s="237"/>
      <c r="S1838" s="237"/>
      <c r="T1838" s="23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9" t="s">
        <v>150</v>
      </c>
      <c r="AU1838" s="239" t="s">
        <v>148</v>
      </c>
      <c r="AV1838" s="13" t="s">
        <v>81</v>
      </c>
      <c r="AW1838" s="13" t="s">
        <v>30</v>
      </c>
      <c r="AX1838" s="13" t="s">
        <v>73</v>
      </c>
      <c r="AY1838" s="239" t="s">
        <v>140</v>
      </c>
    </row>
    <row r="1839" s="14" customFormat="1">
      <c r="A1839" s="14"/>
      <c r="B1839" s="240"/>
      <c r="C1839" s="241"/>
      <c r="D1839" s="231" t="s">
        <v>150</v>
      </c>
      <c r="E1839" s="242" t="s">
        <v>1</v>
      </c>
      <c r="F1839" s="243" t="s">
        <v>220</v>
      </c>
      <c r="G1839" s="241"/>
      <c r="H1839" s="244">
        <v>1.1719999999999999</v>
      </c>
      <c r="I1839" s="245"/>
      <c r="J1839" s="241"/>
      <c r="K1839" s="241"/>
      <c r="L1839" s="246"/>
      <c r="M1839" s="247"/>
      <c r="N1839" s="248"/>
      <c r="O1839" s="248"/>
      <c r="P1839" s="248"/>
      <c r="Q1839" s="248"/>
      <c r="R1839" s="248"/>
      <c r="S1839" s="248"/>
      <c r="T1839" s="249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50" t="s">
        <v>150</v>
      </c>
      <c r="AU1839" s="250" t="s">
        <v>148</v>
      </c>
      <c r="AV1839" s="14" t="s">
        <v>148</v>
      </c>
      <c r="AW1839" s="14" t="s">
        <v>30</v>
      </c>
      <c r="AX1839" s="14" t="s">
        <v>73</v>
      </c>
      <c r="AY1839" s="250" t="s">
        <v>140</v>
      </c>
    </row>
    <row r="1840" s="13" customFormat="1">
      <c r="A1840" s="13"/>
      <c r="B1840" s="229"/>
      <c r="C1840" s="230"/>
      <c r="D1840" s="231" t="s">
        <v>150</v>
      </c>
      <c r="E1840" s="232" t="s">
        <v>1</v>
      </c>
      <c r="F1840" s="233" t="s">
        <v>221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150</v>
      </c>
      <c r="AU1840" s="239" t="s">
        <v>148</v>
      </c>
      <c r="AV1840" s="13" t="s">
        <v>81</v>
      </c>
      <c r="AW1840" s="13" t="s">
        <v>30</v>
      </c>
      <c r="AX1840" s="13" t="s">
        <v>73</v>
      </c>
      <c r="AY1840" s="239" t="s">
        <v>140</v>
      </c>
    </row>
    <row r="1841" s="14" customFormat="1">
      <c r="A1841" s="14"/>
      <c r="B1841" s="240"/>
      <c r="C1841" s="241"/>
      <c r="D1841" s="231" t="s">
        <v>150</v>
      </c>
      <c r="E1841" s="242" t="s">
        <v>1</v>
      </c>
      <c r="F1841" s="243" t="s">
        <v>222</v>
      </c>
      <c r="G1841" s="241"/>
      <c r="H1841" s="244">
        <v>7.423</v>
      </c>
      <c r="I1841" s="245"/>
      <c r="J1841" s="241"/>
      <c r="K1841" s="241"/>
      <c r="L1841" s="246"/>
      <c r="M1841" s="247"/>
      <c r="N1841" s="248"/>
      <c r="O1841" s="248"/>
      <c r="P1841" s="248"/>
      <c r="Q1841" s="248"/>
      <c r="R1841" s="248"/>
      <c r="S1841" s="248"/>
      <c r="T1841" s="249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0" t="s">
        <v>150</v>
      </c>
      <c r="AU1841" s="250" t="s">
        <v>148</v>
      </c>
      <c r="AV1841" s="14" t="s">
        <v>148</v>
      </c>
      <c r="AW1841" s="14" t="s">
        <v>30</v>
      </c>
      <c r="AX1841" s="14" t="s">
        <v>73</v>
      </c>
      <c r="AY1841" s="250" t="s">
        <v>140</v>
      </c>
    </row>
    <row r="1842" s="13" customFormat="1">
      <c r="A1842" s="13"/>
      <c r="B1842" s="229"/>
      <c r="C1842" s="230"/>
      <c r="D1842" s="231" t="s">
        <v>150</v>
      </c>
      <c r="E1842" s="232" t="s">
        <v>1</v>
      </c>
      <c r="F1842" s="233" t="s">
        <v>223</v>
      </c>
      <c r="G1842" s="230"/>
      <c r="H1842" s="232" t="s">
        <v>1</v>
      </c>
      <c r="I1842" s="234"/>
      <c r="J1842" s="230"/>
      <c r="K1842" s="230"/>
      <c r="L1842" s="235"/>
      <c r="M1842" s="236"/>
      <c r="N1842" s="237"/>
      <c r="O1842" s="237"/>
      <c r="P1842" s="237"/>
      <c r="Q1842" s="237"/>
      <c r="R1842" s="237"/>
      <c r="S1842" s="237"/>
      <c r="T1842" s="238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39" t="s">
        <v>150</v>
      </c>
      <c r="AU1842" s="239" t="s">
        <v>148</v>
      </c>
      <c r="AV1842" s="13" t="s">
        <v>81</v>
      </c>
      <c r="AW1842" s="13" t="s">
        <v>30</v>
      </c>
      <c r="AX1842" s="13" t="s">
        <v>73</v>
      </c>
      <c r="AY1842" s="239" t="s">
        <v>140</v>
      </c>
    </row>
    <row r="1843" s="14" customFormat="1">
      <c r="A1843" s="14"/>
      <c r="B1843" s="240"/>
      <c r="C1843" s="241"/>
      <c r="D1843" s="231" t="s">
        <v>150</v>
      </c>
      <c r="E1843" s="242" t="s">
        <v>1</v>
      </c>
      <c r="F1843" s="243" t="s">
        <v>224</v>
      </c>
      <c r="G1843" s="241"/>
      <c r="H1843" s="244">
        <v>26.372</v>
      </c>
      <c r="I1843" s="245"/>
      <c r="J1843" s="241"/>
      <c r="K1843" s="241"/>
      <c r="L1843" s="246"/>
      <c r="M1843" s="247"/>
      <c r="N1843" s="248"/>
      <c r="O1843" s="248"/>
      <c r="P1843" s="248"/>
      <c r="Q1843" s="248"/>
      <c r="R1843" s="248"/>
      <c r="S1843" s="248"/>
      <c r="T1843" s="249"/>
      <c r="U1843" s="14"/>
      <c r="V1843" s="14"/>
      <c r="W1843" s="14"/>
      <c r="X1843" s="14"/>
      <c r="Y1843" s="14"/>
      <c r="Z1843" s="14"/>
      <c r="AA1843" s="14"/>
      <c r="AB1843" s="14"/>
      <c r="AC1843" s="14"/>
      <c r="AD1843" s="14"/>
      <c r="AE1843" s="14"/>
      <c r="AT1843" s="250" t="s">
        <v>150</v>
      </c>
      <c r="AU1843" s="250" t="s">
        <v>148</v>
      </c>
      <c r="AV1843" s="14" t="s">
        <v>148</v>
      </c>
      <c r="AW1843" s="14" t="s">
        <v>30</v>
      </c>
      <c r="AX1843" s="14" t="s">
        <v>73</v>
      </c>
      <c r="AY1843" s="250" t="s">
        <v>140</v>
      </c>
    </row>
    <row r="1844" s="13" customFormat="1">
      <c r="A1844" s="13"/>
      <c r="B1844" s="229"/>
      <c r="C1844" s="230"/>
      <c r="D1844" s="231" t="s">
        <v>150</v>
      </c>
      <c r="E1844" s="232" t="s">
        <v>1</v>
      </c>
      <c r="F1844" s="233" t="s">
        <v>225</v>
      </c>
      <c r="G1844" s="230"/>
      <c r="H1844" s="232" t="s">
        <v>1</v>
      </c>
      <c r="I1844" s="234"/>
      <c r="J1844" s="230"/>
      <c r="K1844" s="230"/>
      <c r="L1844" s="235"/>
      <c r="M1844" s="236"/>
      <c r="N1844" s="237"/>
      <c r="O1844" s="237"/>
      <c r="P1844" s="237"/>
      <c r="Q1844" s="237"/>
      <c r="R1844" s="237"/>
      <c r="S1844" s="237"/>
      <c r="T1844" s="23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39" t="s">
        <v>150</v>
      </c>
      <c r="AU1844" s="239" t="s">
        <v>148</v>
      </c>
      <c r="AV1844" s="13" t="s">
        <v>81</v>
      </c>
      <c r="AW1844" s="13" t="s">
        <v>30</v>
      </c>
      <c r="AX1844" s="13" t="s">
        <v>73</v>
      </c>
      <c r="AY1844" s="239" t="s">
        <v>140</v>
      </c>
    </row>
    <row r="1845" s="14" customFormat="1">
      <c r="A1845" s="14"/>
      <c r="B1845" s="240"/>
      <c r="C1845" s="241"/>
      <c r="D1845" s="231" t="s">
        <v>150</v>
      </c>
      <c r="E1845" s="242" t="s">
        <v>1</v>
      </c>
      <c r="F1845" s="243" t="s">
        <v>226</v>
      </c>
      <c r="G1845" s="241"/>
      <c r="H1845" s="244">
        <v>22.870000000000001</v>
      </c>
      <c r="I1845" s="245"/>
      <c r="J1845" s="241"/>
      <c r="K1845" s="241"/>
      <c r="L1845" s="246"/>
      <c r="M1845" s="247"/>
      <c r="N1845" s="248"/>
      <c r="O1845" s="248"/>
      <c r="P1845" s="248"/>
      <c r="Q1845" s="248"/>
      <c r="R1845" s="248"/>
      <c r="S1845" s="248"/>
      <c r="T1845" s="249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50" t="s">
        <v>150</v>
      </c>
      <c r="AU1845" s="250" t="s">
        <v>148</v>
      </c>
      <c r="AV1845" s="14" t="s">
        <v>148</v>
      </c>
      <c r="AW1845" s="14" t="s">
        <v>30</v>
      </c>
      <c r="AX1845" s="14" t="s">
        <v>73</v>
      </c>
      <c r="AY1845" s="250" t="s">
        <v>140</v>
      </c>
    </row>
    <row r="1846" s="13" customFormat="1">
      <c r="A1846" s="13"/>
      <c r="B1846" s="229"/>
      <c r="C1846" s="230"/>
      <c r="D1846" s="231" t="s">
        <v>150</v>
      </c>
      <c r="E1846" s="232" t="s">
        <v>1</v>
      </c>
      <c r="F1846" s="233" t="s">
        <v>2109</v>
      </c>
      <c r="G1846" s="230"/>
      <c r="H1846" s="232" t="s">
        <v>1</v>
      </c>
      <c r="I1846" s="234"/>
      <c r="J1846" s="230"/>
      <c r="K1846" s="230"/>
      <c r="L1846" s="235"/>
      <c r="M1846" s="236"/>
      <c r="N1846" s="237"/>
      <c r="O1846" s="237"/>
      <c r="P1846" s="237"/>
      <c r="Q1846" s="237"/>
      <c r="R1846" s="237"/>
      <c r="S1846" s="237"/>
      <c r="T1846" s="238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9" t="s">
        <v>150</v>
      </c>
      <c r="AU1846" s="239" t="s">
        <v>148</v>
      </c>
      <c r="AV1846" s="13" t="s">
        <v>81</v>
      </c>
      <c r="AW1846" s="13" t="s">
        <v>30</v>
      </c>
      <c r="AX1846" s="13" t="s">
        <v>73</v>
      </c>
      <c r="AY1846" s="239" t="s">
        <v>140</v>
      </c>
    </row>
    <row r="1847" s="13" customFormat="1">
      <c r="A1847" s="13"/>
      <c r="B1847" s="229"/>
      <c r="C1847" s="230"/>
      <c r="D1847" s="231" t="s">
        <v>150</v>
      </c>
      <c r="E1847" s="232" t="s">
        <v>1</v>
      </c>
      <c r="F1847" s="233" t="s">
        <v>215</v>
      </c>
      <c r="G1847" s="230"/>
      <c r="H1847" s="232" t="s">
        <v>1</v>
      </c>
      <c r="I1847" s="234"/>
      <c r="J1847" s="230"/>
      <c r="K1847" s="230"/>
      <c r="L1847" s="235"/>
      <c r="M1847" s="236"/>
      <c r="N1847" s="237"/>
      <c r="O1847" s="237"/>
      <c r="P1847" s="237"/>
      <c r="Q1847" s="237"/>
      <c r="R1847" s="237"/>
      <c r="S1847" s="237"/>
      <c r="T1847" s="238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39" t="s">
        <v>150</v>
      </c>
      <c r="AU1847" s="239" t="s">
        <v>148</v>
      </c>
      <c r="AV1847" s="13" t="s">
        <v>81</v>
      </c>
      <c r="AW1847" s="13" t="s">
        <v>30</v>
      </c>
      <c r="AX1847" s="13" t="s">
        <v>73</v>
      </c>
      <c r="AY1847" s="239" t="s">
        <v>140</v>
      </c>
    </row>
    <row r="1848" s="14" customFormat="1">
      <c r="A1848" s="14"/>
      <c r="B1848" s="240"/>
      <c r="C1848" s="241"/>
      <c r="D1848" s="231" t="s">
        <v>150</v>
      </c>
      <c r="E1848" s="242" t="s">
        <v>1</v>
      </c>
      <c r="F1848" s="243" t="s">
        <v>255</v>
      </c>
      <c r="G1848" s="241"/>
      <c r="H1848" s="244">
        <v>32.497999999999998</v>
      </c>
      <c r="I1848" s="245"/>
      <c r="J1848" s="241"/>
      <c r="K1848" s="241"/>
      <c r="L1848" s="246"/>
      <c r="M1848" s="247"/>
      <c r="N1848" s="248"/>
      <c r="O1848" s="248"/>
      <c r="P1848" s="248"/>
      <c r="Q1848" s="248"/>
      <c r="R1848" s="248"/>
      <c r="S1848" s="248"/>
      <c r="T1848" s="249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50" t="s">
        <v>150</v>
      </c>
      <c r="AU1848" s="250" t="s">
        <v>148</v>
      </c>
      <c r="AV1848" s="14" t="s">
        <v>148</v>
      </c>
      <c r="AW1848" s="14" t="s">
        <v>30</v>
      </c>
      <c r="AX1848" s="14" t="s">
        <v>73</v>
      </c>
      <c r="AY1848" s="250" t="s">
        <v>140</v>
      </c>
    </row>
    <row r="1849" s="13" customFormat="1">
      <c r="A1849" s="13"/>
      <c r="B1849" s="229"/>
      <c r="C1849" s="230"/>
      <c r="D1849" s="231" t="s">
        <v>150</v>
      </c>
      <c r="E1849" s="232" t="s">
        <v>1</v>
      </c>
      <c r="F1849" s="233" t="s">
        <v>217</v>
      </c>
      <c r="G1849" s="230"/>
      <c r="H1849" s="232" t="s">
        <v>1</v>
      </c>
      <c r="I1849" s="234"/>
      <c r="J1849" s="230"/>
      <c r="K1849" s="230"/>
      <c r="L1849" s="235"/>
      <c r="M1849" s="236"/>
      <c r="N1849" s="237"/>
      <c r="O1849" s="237"/>
      <c r="P1849" s="237"/>
      <c r="Q1849" s="237"/>
      <c r="R1849" s="237"/>
      <c r="S1849" s="237"/>
      <c r="T1849" s="238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39" t="s">
        <v>150</v>
      </c>
      <c r="AU1849" s="239" t="s">
        <v>148</v>
      </c>
      <c r="AV1849" s="13" t="s">
        <v>81</v>
      </c>
      <c r="AW1849" s="13" t="s">
        <v>30</v>
      </c>
      <c r="AX1849" s="13" t="s">
        <v>73</v>
      </c>
      <c r="AY1849" s="239" t="s">
        <v>140</v>
      </c>
    </row>
    <row r="1850" s="14" customFormat="1">
      <c r="A1850" s="14"/>
      <c r="B1850" s="240"/>
      <c r="C1850" s="241"/>
      <c r="D1850" s="231" t="s">
        <v>150</v>
      </c>
      <c r="E1850" s="242" t="s">
        <v>1</v>
      </c>
      <c r="F1850" s="243" t="s">
        <v>256</v>
      </c>
      <c r="G1850" s="241"/>
      <c r="H1850" s="244">
        <v>16.364000000000001</v>
      </c>
      <c r="I1850" s="245"/>
      <c r="J1850" s="241"/>
      <c r="K1850" s="241"/>
      <c r="L1850" s="246"/>
      <c r="M1850" s="247"/>
      <c r="N1850" s="248"/>
      <c r="O1850" s="248"/>
      <c r="P1850" s="248"/>
      <c r="Q1850" s="248"/>
      <c r="R1850" s="248"/>
      <c r="S1850" s="248"/>
      <c r="T1850" s="249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0" t="s">
        <v>150</v>
      </c>
      <c r="AU1850" s="250" t="s">
        <v>148</v>
      </c>
      <c r="AV1850" s="14" t="s">
        <v>148</v>
      </c>
      <c r="AW1850" s="14" t="s">
        <v>30</v>
      </c>
      <c r="AX1850" s="14" t="s">
        <v>73</v>
      </c>
      <c r="AY1850" s="250" t="s">
        <v>140</v>
      </c>
    </row>
    <row r="1851" s="13" customFormat="1">
      <c r="A1851" s="13"/>
      <c r="B1851" s="229"/>
      <c r="C1851" s="230"/>
      <c r="D1851" s="231" t="s">
        <v>150</v>
      </c>
      <c r="E1851" s="232" t="s">
        <v>1</v>
      </c>
      <c r="F1851" s="233" t="s">
        <v>219</v>
      </c>
      <c r="G1851" s="230"/>
      <c r="H1851" s="232" t="s">
        <v>1</v>
      </c>
      <c r="I1851" s="234"/>
      <c r="J1851" s="230"/>
      <c r="K1851" s="230"/>
      <c r="L1851" s="235"/>
      <c r="M1851" s="236"/>
      <c r="N1851" s="237"/>
      <c r="O1851" s="237"/>
      <c r="P1851" s="237"/>
      <c r="Q1851" s="237"/>
      <c r="R1851" s="237"/>
      <c r="S1851" s="237"/>
      <c r="T1851" s="238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39" t="s">
        <v>150</v>
      </c>
      <c r="AU1851" s="239" t="s">
        <v>148</v>
      </c>
      <c r="AV1851" s="13" t="s">
        <v>81</v>
      </c>
      <c r="AW1851" s="13" t="s">
        <v>30</v>
      </c>
      <c r="AX1851" s="13" t="s">
        <v>73</v>
      </c>
      <c r="AY1851" s="239" t="s">
        <v>140</v>
      </c>
    </row>
    <row r="1852" s="14" customFormat="1">
      <c r="A1852" s="14"/>
      <c r="B1852" s="240"/>
      <c r="C1852" s="241"/>
      <c r="D1852" s="231" t="s">
        <v>150</v>
      </c>
      <c r="E1852" s="242" t="s">
        <v>1</v>
      </c>
      <c r="F1852" s="243" t="s">
        <v>257</v>
      </c>
      <c r="G1852" s="241"/>
      <c r="H1852" s="244">
        <v>12.864000000000001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150</v>
      </c>
      <c r="AU1852" s="250" t="s">
        <v>148</v>
      </c>
      <c r="AV1852" s="14" t="s">
        <v>148</v>
      </c>
      <c r="AW1852" s="14" t="s">
        <v>30</v>
      </c>
      <c r="AX1852" s="14" t="s">
        <v>73</v>
      </c>
      <c r="AY1852" s="250" t="s">
        <v>140</v>
      </c>
    </row>
    <row r="1853" s="13" customFormat="1">
      <c r="A1853" s="13"/>
      <c r="B1853" s="229"/>
      <c r="C1853" s="230"/>
      <c r="D1853" s="231" t="s">
        <v>150</v>
      </c>
      <c r="E1853" s="232" t="s">
        <v>1</v>
      </c>
      <c r="F1853" s="233" t="s">
        <v>221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150</v>
      </c>
      <c r="AU1853" s="239" t="s">
        <v>148</v>
      </c>
      <c r="AV1853" s="13" t="s">
        <v>81</v>
      </c>
      <c r="AW1853" s="13" t="s">
        <v>30</v>
      </c>
      <c r="AX1853" s="13" t="s">
        <v>73</v>
      </c>
      <c r="AY1853" s="239" t="s">
        <v>140</v>
      </c>
    </row>
    <row r="1854" s="14" customFormat="1">
      <c r="A1854" s="14"/>
      <c r="B1854" s="240"/>
      <c r="C1854" s="241"/>
      <c r="D1854" s="231" t="s">
        <v>150</v>
      </c>
      <c r="E1854" s="242" t="s">
        <v>1</v>
      </c>
      <c r="F1854" s="243" t="s">
        <v>258</v>
      </c>
      <c r="G1854" s="241"/>
      <c r="H1854" s="244">
        <v>33.152000000000001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150</v>
      </c>
      <c r="AU1854" s="250" t="s">
        <v>148</v>
      </c>
      <c r="AV1854" s="14" t="s">
        <v>148</v>
      </c>
      <c r="AW1854" s="14" t="s">
        <v>30</v>
      </c>
      <c r="AX1854" s="14" t="s">
        <v>73</v>
      </c>
      <c r="AY1854" s="250" t="s">
        <v>140</v>
      </c>
    </row>
    <row r="1855" s="13" customFormat="1">
      <c r="A1855" s="13"/>
      <c r="B1855" s="229"/>
      <c r="C1855" s="230"/>
      <c r="D1855" s="231" t="s">
        <v>150</v>
      </c>
      <c r="E1855" s="232" t="s">
        <v>1</v>
      </c>
      <c r="F1855" s="233" t="s">
        <v>259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150</v>
      </c>
      <c r="AU1855" s="239" t="s">
        <v>148</v>
      </c>
      <c r="AV1855" s="13" t="s">
        <v>81</v>
      </c>
      <c r="AW1855" s="13" t="s">
        <v>30</v>
      </c>
      <c r="AX1855" s="13" t="s">
        <v>73</v>
      </c>
      <c r="AY1855" s="239" t="s">
        <v>140</v>
      </c>
    </row>
    <row r="1856" s="14" customFormat="1">
      <c r="A1856" s="14"/>
      <c r="B1856" s="240"/>
      <c r="C1856" s="241"/>
      <c r="D1856" s="231" t="s">
        <v>150</v>
      </c>
      <c r="E1856" s="242" t="s">
        <v>1</v>
      </c>
      <c r="F1856" s="243" t="s">
        <v>260</v>
      </c>
      <c r="G1856" s="241"/>
      <c r="H1856" s="244">
        <v>60.505000000000003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150</v>
      </c>
      <c r="AU1856" s="250" t="s">
        <v>148</v>
      </c>
      <c r="AV1856" s="14" t="s">
        <v>148</v>
      </c>
      <c r="AW1856" s="14" t="s">
        <v>30</v>
      </c>
      <c r="AX1856" s="14" t="s">
        <v>73</v>
      </c>
      <c r="AY1856" s="250" t="s">
        <v>140</v>
      </c>
    </row>
    <row r="1857" s="13" customFormat="1">
      <c r="A1857" s="13"/>
      <c r="B1857" s="229"/>
      <c r="C1857" s="230"/>
      <c r="D1857" s="231" t="s">
        <v>150</v>
      </c>
      <c r="E1857" s="232" t="s">
        <v>1</v>
      </c>
      <c r="F1857" s="233" t="s">
        <v>225</v>
      </c>
      <c r="G1857" s="230"/>
      <c r="H1857" s="232" t="s">
        <v>1</v>
      </c>
      <c r="I1857" s="234"/>
      <c r="J1857" s="230"/>
      <c r="K1857" s="230"/>
      <c r="L1857" s="235"/>
      <c r="M1857" s="236"/>
      <c r="N1857" s="237"/>
      <c r="O1857" s="237"/>
      <c r="P1857" s="237"/>
      <c r="Q1857" s="237"/>
      <c r="R1857" s="237"/>
      <c r="S1857" s="237"/>
      <c r="T1857" s="238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39" t="s">
        <v>150</v>
      </c>
      <c r="AU1857" s="239" t="s">
        <v>148</v>
      </c>
      <c r="AV1857" s="13" t="s">
        <v>81</v>
      </c>
      <c r="AW1857" s="13" t="s">
        <v>30</v>
      </c>
      <c r="AX1857" s="13" t="s">
        <v>73</v>
      </c>
      <c r="AY1857" s="239" t="s">
        <v>140</v>
      </c>
    </row>
    <row r="1858" s="14" customFormat="1">
      <c r="A1858" s="14"/>
      <c r="B1858" s="240"/>
      <c r="C1858" s="241"/>
      <c r="D1858" s="231" t="s">
        <v>150</v>
      </c>
      <c r="E1858" s="242" t="s">
        <v>1</v>
      </c>
      <c r="F1858" s="243" t="s">
        <v>261</v>
      </c>
      <c r="G1858" s="241"/>
      <c r="H1858" s="244">
        <v>54.088999999999999</v>
      </c>
      <c r="I1858" s="245"/>
      <c r="J1858" s="241"/>
      <c r="K1858" s="241"/>
      <c r="L1858" s="246"/>
      <c r="M1858" s="247"/>
      <c r="N1858" s="248"/>
      <c r="O1858" s="248"/>
      <c r="P1858" s="248"/>
      <c r="Q1858" s="248"/>
      <c r="R1858" s="248"/>
      <c r="S1858" s="248"/>
      <c r="T1858" s="249"/>
      <c r="U1858" s="14"/>
      <c r="V1858" s="14"/>
      <c r="W1858" s="14"/>
      <c r="X1858" s="14"/>
      <c r="Y1858" s="14"/>
      <c r="Z1858" s="14"/>
      <c r="AA1858" s="14"/>
      <c r="AB1858" s="14"/>
      <c r="AC1858" s="14"/>
      <c r="AD1858" s="14"/>
      <c r="AE1858" s="14"/>
      <c r="AT1858" s="250" t="s">
        <v>150</v>
      </c>
      <c r="AU1858" s="250" t="s">
        <v>148</v>
      </c>
      <c r="AV1858" s="14" t="s">
        <v>148</v>
      </c>
      <c r="AW1858" s="14" t="s">
        <v>30</v>
      </c>
      <c r="AX1858" s="14" t="s">
        <v>73</v>
      </c>
      <c r="AY1858" s="250" t="s">
        <v>140</v>
      </c>
    </row>
    <row r="1859" s="13" customFormat="1">
      <c r="A1859" s="13"/>
      <c r="B1859" s="229"/>
      <c r="C1859" s="230"/>
      <c r="D1859" s="231" t="s">
        <v>150</v>
      </c>
      <c r="E1859" s="232" t="s">
        <v>1</v>
      </c>
      <c r="F1859" s="233" t="s">
        <v>262</v>
      </c>
      <c r="G1859" s="230"/>
      <c r="H1859" s="232" t="s">
        <v>1</v>
      </c>
      <c r="I1859" s="234"/>
      <c r="J1859" s="230"/>
      <c r="K1859" s="230"/>
      <c r="L1859" s="235"/>
      <c r="M1859" s="236"/>
      <c r="N1859" s="237"/>
      <c r="O1859" s="237"/>
      <c r="P1859" s="237"/>
      <c r="Q1859" s="237"/>
      <c r="R1859" s="237"/>
      <c r="S1859" s="237"/>
      <c r="T1859" s="23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9" t="s">
        <v>150</v>
      </c>
      <c r="AU1859" s="239" t="s">
        <v>148</v>
      </c>
      <c r="AV1859" s="13" t="s">
        <v>81</v>
      </c>
      <c r="AW1859" s="13" t="s">
        <v>30</v>
      </c>
      <c r="AX1859" s="13" t="s">
        <v>73</v>
      </c>
      <c r="AY1859" s="239" t="s">
        <v>140</v>
      </c>
    </row>
    <row r="1860" s="14" customFormat="1">
      <c r="A1860" s="14"/>
      <c r="B1860" s="240"/>
      <c r="C1860" s="241"/>
      <c r="D1860" s="231" t="s">
        <v>150</v>
      </c>
      <c r="E1860" s="242" t="s">
        <v>1</v>
      </c>
      <c r="F1860" s="243" t="s">
        <v>263</v>
      </c>
      <c r="G1860" s="241"/>
      <c r="H1860" s="244">
        <v>-21.417000000000002</v>
      </c>
      <c r="I1860" s="245"/>
      <c r="J1860" s="241"/>
      <c r="K1860" s="241"/>
      <c r="L1860" s="246"/>
      <c r="M1860" s="247"/>
      <c r="N1860" s="248"/>
      <c r="O1860" s="248"/>
      <c r="P1860" s="248"/>
      <c r="Q1860" s="248"/>
      <c r="R1860" s="248"/>
      <c r="S1860" s="248"/>
      <c r="T1860" s="249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0" t="s">
        <v>150</v>
      </c>
      <c r="AU1860" s="250" t="s">
        <v>148</v>
      </c>
      <c r="AV1860" s="14" t="s">
        <v>148</v>
      </c>
      <c r="AW1860" s="14" t="s">
        <v>30</v>
      </c>
      <c r="AX1860" s="14" t="s">
        <v>73</v>
      </c>
      <c r="AY1860" s="250" t="s">
        <v>140</v>
      </c>
    </row>
    <row r="1861" s="13" customFormat="1">
      <c r="A1861" s="13"/>
      <c r="B1861" s="229"/>
      <c r="C1861" s="230"/>
      <c r="D1861" s="231" t="s">
        <v>150</v>
      </c>
      <c r="E1861" s="232" t="s">
        <v>1</v>
      </c>
      <c r="F1861" s="233" t="s">
        <v>264</v>
      </c>
      <c r="G1861" s="230"/>
      <c r="H1861" s="232" t="s">
        <v>1</v>
      </c>
      <c r="I1861" s="234"/>
      <c r="J1861" s="230"/>
      <c r="K1861" s="230"/>
      <c r="L1861" s="235"/>
      <c r="M1861" s="236"/>
      <c r="N1861" s="237"/>
      <c r="O1861" s="237"/>
      <c r="P1861" s="237"/>
      <c r="Q1861" s="237"/>
      <c r="R1861" s="237"/>
      <c r="S1861" s="237"/>
      <c r="T1861" s="238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39" t="s">
        <v>150</v>
      </c>
      <c r="AU1861" s="239" t="s">
        <v>148</v>
      </c>
      <c r="AV1861" s="13" t="s">
        <v>81</v>
      </c>
      <c r="AW1861" s="13" t="s">
        <v>30</v>
      </c>
      <c r="AX1861" s="13" t="s">
        <v>73</v>
      </c>
      <c r="AY1861" s="239" t="s">
        <v>140</v>
      </c>
    </row>
    <row r="1862" s="14" customFormat="1">
      <c r="A1862" s="14"/>
      <c r="B1862" s="240"/>
      <c r="C1862" s="241"/>
      <c r="D1862" s="231" t="s">
        <v>150</v>
      </c>
      <c r="E1862" s="242" t="s">
        <v>1</v>
      </c>
      <c r="F1862" s="243" t="s">
        <v>265</v>
      </c>
      <c r="G1862" s="241"/>
      <c r="H1862" s="244">
        <v>-5.4560000000000004</v>
      </c>
      <c r="I1862" s="245"/>
      <c r="J1862" s="241"/>
      <c r="K1862" s="241"/>
      <c r="L1862" s="246"/>
      <c r="M1862" s="247"/>
      <c r="N1862" s="248"/>
      <c r="O1862" s="248"/>
      <c r="P1862" s="248"/>
      <c r="Q1862" s="248"/>
      <c r="R1862" s="248"/>
      <c r="S1862" s="248"/>
      <c r="T1862" s="249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50" t="s">
        <v>150</v>
      </c>
      <c r="AU1862" s="250" t="s">
        <v>148</v>
      </c>
      <c r="AV1862" s="14" t="s">
        <v>148</v>
      </c>
      <c r="AW1862" s="14" t="s">
        <v>30</v>
      </c>
      <c r="AX1862" s="14" t="s">
        <v>73</v>
      </c>
      <c r="AY1862" s="250" t="s">
        <v>140</v>
      </c>
    </row>
    <row r="1863" s="15" customFormat="1">
      <c r="A1863" s="15"/>
      <c r="B1863" s="262"/>
      <c r="C1863" s="263"/>
      <c r="D1863" s="231" t="s">
        <v>150</v>
      </c>
      <c r="E1863" s="264" t="s">
        <v>1</v>
      </c>
      <c r="F1863" s="265" t="s">
        <v>188</v>
      </c>
      <c r="G1863" s="263"/>
      <c r="H1863" s="266">
        <v>252.50400000000005</v>
      </c>
      <c r="I1863" s="267"/>
      <c r="J1863" s="263"/>
      <c r="K1863" s="263"/>
      <c r="L1863" s="268"/>
      <c r="M1863" s="269"/>
      <c r="N1863" s="270"/>
      <c r="O1863" s="270"/>
      <c r="P1863" s="270"/>
      <c r="Q1863" s="270"/>
      <c r="R1863" s="270"/>
      <c r="S1863" s="270"/>
      <c r="T1863" s="271"/>
      <c r="U1863" s="15"/>
      <c r="V1863" s="15"/>
      <c r="W1863" s="15"/>
      <c r="X1863" s="15"/>
      <c r="Y1863" s="15"/>
      <c r="Z1863" s="15"/>
      <c r="AA1863" s="15"/>
      <c r="AB1863" s="15"/>
      <c r="AC1863" s="15"/>
      <c r="AD1863" s="15"/>
      <c r="AE1863" s="15"/>
      <c r="AT1863" s="272" t="s">
        <v>150</v>
      </c>
      <c r="AU1863" s="272" t="s">
        <v>148</v>
      </c>
      <c r="AV1863" s="15" t="s">
        <v>147</v>
      </c>
      <c r="AW1863" s="15" t="s">
        <v>30</v>
      </c>
      <c r="AX1863" s="15" t="s">
        <v>81</v>
      </c>
      <c r="AY1863" s="272" t="s">
        <v>140</v>
      </c>
    </row>
    <row r="1864" s="2" customFormat="1" ht="24.15" customHeight="1">
      <c r="A1864" s="38"/>
      <c r="B1864" s="39"/>
      <c r="C1864" s="215" t="s">
        <v>2122</v>
      </c>
      <c r="D1864" s="215" t="s">
        <v>143</v>
      </c>
      <c r="E1864" s="216" t="s">
        <v>2123</v>
      </c>
      <c r="F1864" s="217" t="s">
        <v>2124</v>
      </c>
      <c r="G1864" s="218" t="s">
        <v>197</v>
      </c>
      <c r="H1864" s="219">
        <v>50</v>
      </c>
      <c r="I1864" s="220"/>
      <c r="J1864" s="221">
        <f>ROUND(I1864*H1864,2)</f>
        <v>0</v>
      </c>
      <c r="K1864" s="222"/>
      <c r="L1864" s="44"/>
      <c r="M1864" s="223" t="s">
        <v>1</v>
      </c>
      <c r="N1864" s="224" t="s">
        <v>39</v>
      </c>
      <c r="O1864" s="91"/>
      <c r="P1864" s="225">
        <f>O1864*H1864</f>
        <v>0</v>
      </c>
      <c r="Q1864" s="225">
        <v>1.0000000000000001E-05</v>
      </c>
      <c r="R1864" s="225">
        <f>Q1864*H1864</f>
        <v>0.00050000000000000001</v>
      </c>
      <c r="S1864" s="225">
        <v>0</v>
      </c>
      <c r="T1864" s="226">
        <f>S1864*H1864</f>
        <v>0</v>
      </c>
      <c r="U1864" s="38"/>
      <c r="V1864" s="38"/>
      <c r="W1864" s="38"/>
      <c r="X1864" s="38"/>
      <c r="Y1864" s="38"/>
      <c r="Z1864" s="38"/>
      <c r="AA1864" s="38"/>
      <c r="AB1864" s="38"/>
      <c r="AC1864" s="38"/>
      <c r="AD1864" s="38"/>
      <c r="AE1864" s="38"/>
      <c r="AR1864" s="227" t="s">
        <v>266</v>
      </c>
      <c r="AT1864" s="227" t="s">
        <v>143</v>
      </c>
      <c r="AU1864" s="227" t="s">
        <v>148</v>
      </c>
      <c r="AY1864" s="17" t="s">
        <v>140</v>
      </c>
      <c r="BE1864" s="228">
        <f>IF(N1864="základní",J1864,0)</f>
        <v>0</v>
      </c>
      <c r="BF1864" s="228">
        <f>IF(N1864="snížená",J1864,0)</f>
        <v>0</v>
      </c>
      <c r="BG1864" s="228">
        <f>IF(N1864="zákl. přenesená",J1864,0)</f>
        <v>0</v>
      </c>
      <c r="BH1864" s="228">
        <f>IF(N1864="sníž. přenesená",J1864,0)</f>
        <v>0</v>
      </c>
      <c r="BI1864" s="228">
        <f>IF(N1864="nulová",J1864,0)</f>
        <v>0</v>
      </c>
      <c r="BJ1864" s="17" t="s">
        <v>148</v>
      </c>
      <c r="BK1864" s="228">
        <f>ROUND(I1864*H1864,2)</f>
        <v>0</v>
      </c>
      <c r="BL1864" s="17" t="s">
        <v>266</v>
      </c>
      <c r="BM1864" s="227" t="s">
        <v>2125</v>
      </c>
    </row>
    <row r="1865" s="13" customFormat="1">
      <c r="A1865" s="13"/>
      <c r="B1865" s="229"/>
      <c r="C1865" s="230"/>
      <c r="D1865" s="231" t="s">
        <v>150</v>
      </c>
      <c r="E1865" s="232" t="s">
        <v>1</v>
      </c>
      <c r="F1865" s="233" t="s">
        <v>2126</v>
      </c>
      <c r="G1865" s="230"/>
      <c r="H1865" s="232" t="s">
        <v>1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150</v>
      </c>
      <c r="AU1865" s="239" t="s">
        <v>148</v>
      </c>
      <c r="AV1865" s="13" t="s">
        <v>81</v>
      </c>
      <c r="AW1865" s="13" t="s">
        <v>30</v>
      </c>
      <c r="AX1865" s="13" t="s">
        <v>73</v>
      </c>
      <c r="AY1865" s="239" t="s">
        <v>140</v>
      </c>
    </row>
    <row r="1866" s="14" customFormat="1">
      <c r="A1866" s="14"/>
      <c r="B1866" s="240"/>
      <c r="C1866" s="241"/>
      <c r="D1866" s="231" t="s">
        <v>150</v>
      </c>
      <c r="E1866" s="242" t="s">
        <v>1</v>
      </c>
      <c r="F1866" s="243" t="s">
        <v>473</v>
      </c>
      <c r="G1866" s="241"/>
      <c r="H1866" s="244">
        <v>50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150</v>
      </c>
      <c r="AU1866" s="250" t="s">
        <v>148</v>
      </c>
      <c r="AV1866" s="14" t="s">
        <v>148</v>
      </c>
      <c r="AW1866" s="14" t="s">
        <v>30</v>
      </c>
      <c r="AX1866" s="14" t="s">
        <v>81</v>
      </c>
      <c r="AY1866" s="250" t="s">
        <v>140</v>
      </c>
    </row>
    <row r="1867" s="2" customFormat="1" ht="16.5" customHeight="1">
      <c r="A1867" s="38"/>
      <c r="B1867" s="39"/>
      <c r="C1867" s="215" t="s">
        <v>2127</v>
      </c>
      <c r="D1867" s="215" t="s">
        <v>143</v>
      </c>
      <c r="E1867" s="216" t="s">
        <v>2128</v>
      </c>
      <c r="F1867" s="217" t="s">
        <v>2129</v>
      </c>
      <c r="G1867" s="218" t="s">
        <v>146</v>
      </c>
      <c r="H1867" s="219">
        <v>69.905000000000001</v>
      </c>
      <c r="I1867" s="220"/>
      <c r="J1867" s="221">
        <f>ROUND(I1867*H1867,2)</f>
        <v>0</v>
      </c>
      <c r="K1867" s="222"/>
      <c r="L1867" s="44"/>
      <c r="M1867" s="223" t="s">
        <v>1</v>
      </c>
      <c r="N1867" s="224" t="s">
        <v>39</v>
      </c>
      <c r="O1867" s="91"/>
      <c r="P1867" s="225">
        <f>O1867*H1867</f>
        <v>0</v>
      </c>
      <c r="Q1867" s="225">
        <v>0</v>
      </c>
      <c r="R1867" s="225">
        <f>Q1867*H1867</f>
        <v>0</v>
      </c>
      <c r="S1867" s="225">
        <v>0</v>
      </c>
      <c r="T1867" s="226">
        <f>S1867*H1867</f>
        <v>0</v>
      </c>
      <c r="U1867" s="38"/>
      <c r="V1867" s="38"/>
      <c r="W1867" s="38"/>
      <c r="X1867" s="38"/>
      <c r="Y1867" s="38"/>
      <c r="Z1867" s="38"/>
      <c r="AA1867" s="38"/>
      <c r="AB1867" s="38"/>
      <c r="AC1867" s="38"/>
      <c r="AD1867" s="38"/>
      <c r="AE1867" s="38"/>
      <c r="AR1867" s="227" t="s">
        <v>266</v>
      </c>
      <c r="AT1867" s="227" t="s">
        <v>143</v>
      </c>
      <c r="AU1867" s="227" t="s">
        <v>148</v>
      </c>
      <c r="AY1867" s="17" t="s">
        <v>140</v>
      </c>
      <c r="BE1867" s="228">
        <f>IF(N1867="základní",J1867,0)</f>
        <v>0</v>
      </c>
      <c r="BF1867" s="228">
        <f>IF(N1867="snížená",J1867,0)</f>
        <v>0</v>
      </c>
      <c r="BG1867" s="228">
        <f>IF(N1867="zákl. přenesená",J1867,0)</f>
        <v>0</v>
      </c>
      <c r="BH1867" s="228">
        <f>IF(N1867="sníž. přenesená",J1867,0)</f>
        <v>0</v>
      </c>
      <c r="BI1867" s="228">
        <f>IF(N1867="nulová",J1867,0)</f>
        <v>0</v>
      </c>
      <c r="BJ1867" s="17" t="s">
        <v>148</v>
      </c>
      <c r="BK1867" s="228">
        <f>ROUND(I1867*H1867,2)</f>
        <v>0</v>
      </c>
      <c r="BL1867" s="17" t="s">
        <v>266</v>
      </c>
      <c r="BM1867" s="227" t="s">
        <v>2130</v>
      </c>
    </row>
    <row r="1868" s="13" customFormat="1">
      <c r="A1868" s="13"/>
      <c r="B1868" s="229"/>
      <c r="C1868" s="230"/>
      <c r="D1868" s="231" t="s">
        <v>150</v>
      </c>
      <c r="E1868" s="232" t="s">
        <v>1</v>
      </c>
      <c r="F1868" s="233" t="s">
        <v>215</v>
      </c>
      <c r="G1868" s="230"/>
      <c r="H1868" s="232" t="s">
        <v>1</v>
      </c>
      <c r="I1868" s="234"/>
      <c r="J1868" s="230"/>
      <c r="K1868" s="230"/>
      <c r="L1868" s="235"/>
      <c r="M1868" s="236"/>
      <c r="N1868" s="237"/>
      <c r="O1868" s="237"/>
      <c r="P1868" s="237"/>
      <c r="Q1868" s="237"/>
      <c r="R1868" s="237"/>
      <c r="S1868" s="237"/>
      <c r="T1868" s="238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39" t="s">
        <v>150</v>
      </c>
      <c r="AU1868" s="239" t="s">
        <v>148</v>
      </c>
      <c r="AV1868" s="13" t="s">
        <v>81</v>
      </c>
      <c r="AW1868" s="13" t="s">
        <v>30</v>
      </c>
      <c r="AX1868" s="13" t="s">
        <v>73</v>
      </c>
      <c r="AY1868" s="239" t="s">
        <v>140</v>
      </c>
    </row>
    <row r="1869" s="14" customFormat="1">
      <c r="A1869" s="14"/>
      <c r="B1869" s="240"/>
      <c r="C1869" s="241"/>
      <c r="D1869" s="231" t="s">
        <v>150</v>
      </c>
      <c r="E1869" s="242" t="s">
        <v>1</v>
      </c>
      <c r="F1869" s="243" t="s">
        <v>216</v>
      </c>
      <c r="G1869" s="241"/>
      <c r="H1869" s="244">
        <v>10.028000000000001</v>
      </c>
      <c r="I1869" s="245"/>
      <c r="J1869" s="241"/>
      <c r="K1869" s="241"/>
      <c r="L1869" s="246"/>
      <c r="M1869" s="247"/>
      <c r="N1869" s="248"/>
      <c r="O1869" s="248"/>
      <c r="P1869" s="248"/>
      <c r="Q1869" s="248"/>
      <c r="R1869" s="248"/>
      <c r="S1869" s="248"/>
      <c r="T1869" s="249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0" t="s">
        <v>150</v>
      </c>
      <c r="AU1869" s="250" t="s">
        <v>148</v>
      </c>
      <c r="AV1869" s="14" t="s">
        <v>148</v>
      </c>
      <c r="AW1869" s="14" t="s">
        <v>30</v>
      </c>
      <c r="AX1869" s="14" t="s">
        <v>73</v>
      </c>
      <c r="AY1869" s="250" t="s">
        <v>140</v>
      </c>
    </row>
    <row r="1870" s="13" customFormat="1">
      <c r="A1870" s="13"/>
      <c r="B1870" s="229"/>
      <c r="C1870" s="230"/>
      <c r="D1870" s="231" t="s">
        <v>150</v>
      </c>
      <c r="E1870" s="232" t="s">
        <v>1</v>
      </c>
      <c r="F1870" s="233" t="s">
        <v>217</v>
      </c>
      <c r="G1870" s="230"/>
      <c r="H1870" s="232" t="s">
        <v>1</v>
      </c>
      <c r="I1870" s="234"/>
      <c r="J1870" s="230"/>
      <c r="K1870" s="230"/>
      <c r="L1870" s="235"/>
      <c r="M1870" s="236"/>
      <c r="N1870" s="237"/>
      <c r="O1870" s="237"/>
      <c r="P1870" s="237"/>
      <c r="Q1870" s="237"/>
      <c r="R1870" s="237"/>
      <c r="S1870" s="237"/>
      <c r="T1870" s="238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39" t="s">
        <v>150</v>
      </c>
      <c r="AU1870" s="239" t="s">
        <v>148</v>
      </c>
      <c r="AV1870" s="13" t="s">
        <v>81</v>
      </c>
      <c r="AW1870" s="13" t="s">
        <v>30</v>
      </c>
      <c r="AX1870" s="13" t="s">
        <v>73</v>
      </c>
      <c r="AY1870" s="239" t="s">
        <v>140</v>
      </c>
    </row>
    <row r="1871" s="14" customFormat="1">
      <c r="A1871" s="14"/>
      <c r="B1871" s="240"/>
      <c r="C1871" s="241"/>
      <c r="D1871" s="231" t="s">
        <v>150</v>
      </c>
      <c r="E1871" s="242" t="s">
        <v>1</v>
      </c>
      <c r="F1871" s="243" t="s">
        <v>218</v>
      </c>
      <c r="G1871" s="241"/>
      <c r="H1871" s="244">
        <v>2.04</v>
      </c>
      <c r="I1871" s="245"/>
      <c r="J1871" s="241"/>
      <c r="K1871" s="241"/>
      <c r="L1871" s="246"/>
      <c r="M1871" s="247"/>
      <c r="N1871" s="248"/>
      <c r="O1871" s="248"/>
      <c r="P1871" s="248"/>
      <c r="Q1871" s="248"/>
      <c r="R1871" s="248"/>
      <c r="S1871" s="248"/>
      <c r="T1871" s="249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50" t="s">
        <v>150</v>
      </c>
      <c r="AU1871" s="250" t="s">
        <v>148</v>
      </c>
      <c r="AV1871" s="14" t="s">
        <v>148</v>
      </c>
      <c r="AW1871" s="14" t="s">
        <v>30</v>
      </c>
      <c r="AX1871" s="14" t="s">
        <v>73</v>
      </c>
      <c r="AY1871" s="250" t="s">
        <v>140</v>
      </c>
    </row>
    <row r="1872" s="13" customFormat="1">
      <c r="A1872" s="13"/>
      <c r="B1872" s="229"/>
      <c r="C1872" s="230"/>
      <c r="D1872" s="231" t="s">
        <v>150</v>
      </c>
      <c r="E1872" s="232" t="s">
        <v>1</v>
      </c>
      <c r="F1872" s="233" t="s">
        <v>219</v>
      </c>
      <c r="G1872" s="230"/>
      <c r="H1872" s="232" t="s">
        <v>1</v>
      </c>
      <c r="I1872" s="234"/>
      <c r="J1872" s="230"/>
      <c r="K1872" s="230"/>
      <c r="L1872" s="235"/>
      <c r="M1872" s="236"/>
      <c r="N1872" s="237"/>
      <c r="O1872" s="237"/>
      <c r="P1872" s="237"/>
      <c r="Q1872" s="237"/>
      <c r="R1872" s="237"/>
      <c r="S1872" s="237"/>
      <c r="T1872" s="238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39" t="s">
        <v>150</v>
      </c>
      <c r="AU1872" s="239" t="s">
        <v>148</v>
      </c>
      <c r="AV1872" s="13" t="s">
        <v>81</v>
      </c>
      <c r="AW1872" s="13" t="s">
        <v>30</v>
      </c>
      <c r="AX1872" s="13" t="s">
        <v>73</v>
      </c>
      <c r="AY1872" s="239" t="s">
        <v>140</v>
      </c>
    </row>
    <row r="1873" s="14" customFormat="1">
      <c r="A1873" s="14"/>
      <c r="B1873" s="240"/>
      <c r="C1873" s="241"/>
      <c r="D1873" s="231" t="s">
        <v>150</v>
      </c>
      <c r="E1873" s="242" t="s">
        <v>1</v>
      </c>
      <c r="F1873" s="243" t="s">
        <v>220</v>
      </c>
      <c r="G1873" s="241"/>
      <c r="H1873" s="244">
        <v>1.1719999999999999</v>
      </c>
      <c r="I1873" s="245"/>
      <c r="J1873" s="241"/>
      <c r="K1873" s="241"/>
      <c r="L1873" s="246"/>
      <c r="M1873" s="247"/>
      <c r="N1873" s="248"/>
      <c r="O1873" s="248"/>
      <c r="P1873" s="248"/>
      <c r="Q1873" s="248"/>
      <c r="R1873" s="248"/>
      <c r="S1873" s="248"/>
      <c r="T1873" s="249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50" t="s">
        <v>150</v>
      </c>
      <c r="AU1873" s="250" t="s">
        <v>148</v>
      </c>
      <c r="AV1873" s="14" t="s">
        <v>148</v>
      </c>
      <c r="AW1873" s="14" t="s">
        <v>30</v>
      </c>
      <c r="AX1873" s="14" t="s">
        <v>73</v>
      </c>
      <c r="AY1873" s="250" t="s">
        <v>140</v>
      </c>
    </row>
    <row r="1874" s="13" customFormat="1">
      <c r="A1874" s="13"/>
      <c r="B1874" s="229"/>
      <c r="C1874" s="230"/>
      <c r="D1874" s="231" t="s">
        <v>150</v>
      </c>
      <c r="E1874" s="232" t="s">
        <v>1</v>
      </c>
      <c r="F1874" s="233" t="s">
        <v>221</v>
      </c>
      <c r="G1874" s="230"/>
      <c r="H1874" s="232" t="s">
        <v>1</v>
      </c>
      <c r="I1874" s="234"/>
      <c r="J1874" s="230"/>
      <c r="K1874" s="230"/>
      <c r="L1874" s="235"/>
      <c r="M1874" s="236"/>
      <c r="N1874" s="237"/>
      <c r="O1874" s="237"/>
      <c r="P1874" s="237"/>
      <c r="Q1874" s="237"/>
      <c r="R1874" s="237"/>
      <c r="S1874" s="237"/>
      <c r="T1874" s="238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T1874" s="239" t="s">
        <v>150</v>
      </c>
      <c r="AU1874" s="239" t="s">
        <v>148</v>
      </c>
      <c r="AV1874" s="13" t="s">
        <v>81</v>
      </c>
      <c r="AW1874" s="13" t="s">
        <v>30</v>
      </c>
      <c r="AX1874" s="13" t="s">
        <v>73</v>
      </c>
      <c r="AY1874" s="239" t="s">
        <v>140</v>
      </c>
    </row>
    <row r="1875" s="14" customFormat="1">
      <c r="A1875" s="14"/>
      <c r="B1875" s="240"/>
      <c r="C1875" s="241"/>
      <c r="D1875" s="231" t="s">
        <v>150</v>
      </c>
      <c r="E1875" s="242" t="s">
        <v>1</v>
      </c>
      <c r="F1875" s="243" t="s">
        <v>222</v>
      </c>
      <c r="G1875" s="241"/>
      <c r="H1875" s="244">
        <v>7.423</v>
      </c>
      <c r="I1875" s="245"/>
      <c r="J1875" s="241"/>
      <c r="K1875" s="241"/>
      <c r="L1875" s="246"/>
      <c r="M1875" s="247"/>
      <c r="N1875" s="248"/>
      <c r="O1875" s="248"/>
      <c r="P1875" s="248"/>
      <c r="Q1875" s="248"/>
      <c r="R1875" s="248"/>
      <c r="S1875" s="248"/>
      <c r="T1875" s="249"/>
      <c r="U1875" s="14"/>
      <c r="V1875" s="14"/>
      <c r="W1875" s="14"/>
      <c r="X1875" s="14"/>
      <c r="Y1875" s="14"/>
      <c r="Z1875" s="14"/>
      <c r="AA1875" s="14"/>
      <c r="AB1875" s="14"/>
      <c r="AC1875" s="14"/>
      <c r="AD1875" s="14"/>
      <c r="AE1875" s="14"/>
      <c r="AT1875" s="250" t="s">
        <v>150</v>
      </c>
      <c r="AU1875" s="250" t="s">
        <v>148</v>
      </c>
      <c r="AV1875" s="14" t="s">
        <v>148</v>
      </c>
      <c r="AW1875" s="14" t="s">
        <v>30</v>
      </c>
      <c r="AX1875" s="14" t="s">
        <v>73</v>
      </c>
      <c r="AY1875" s="250" t="s">
        <v>140</v>
      </c>
    </row>
    <row r="1876" s="13" customFormat="1">
      <c r="A1876" s="13"/>
      <c r="B1876" s="229"/>
      <c r="C1876" s="230"/>
      <c r="D1876" s="231" t="s">
        <v>150</v>
      </c>
      <c r="E1876" s="232" t="s">
        <v>1</v>
      </c>
      <c r="F1876" s="233" t="s">
        <v>223</v>
      </c>
      <c r="G1876" s="230"/>
      <c r="H1876" s="232" t="s">
        <v>1</v>
      </c>
      <c r="I1876" s="234"/>
      <c r="J1876" s="230"/>
      <c r="K1876" s="230"/>
      <c r="L1876" s="235"/>
      <c r="M1876" s="236"/>
      <c r="N1876" s="237"/>
      <c r="O1876" s="237"/>
      <c r="P1876" s="237"/>
      <c r="Q1876" s="237"/>
      <c r="R1876" s="237"/>
      <c r="S1876" s="237"/>
      <c r="T1876" s="238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39" t="s">
        <v>150</v>
      </c>
      <c r="AU1876" s="239" t="s">
        <v>148</v>
      </c>
      <c r="AV1876" s="13" t="s">
        <v>81</v>
      </c>
      <c r="AW1876" s="13" t="s">
        <v>30</v>
      </c>
      <c r="AX1876" s="13" t="s">
        <v>73</v>
      </c>
      <c r="AY1876" s="239" t="s">
        <v>140</v>
      </c>
    </row>
    <row r="1877" s="14" customFormat="1">
      <c r="A1877" s="14"/>
      <c r="B1877" s="240"/>
      <c r="C1877" s="241"/>
      <c r="D1877" s="231" t="s">
        <v>150</v>
      </c>
      <c r="E1877" s="242" t="s">
        <v>1</v>
      </c>
      <c r="F1877" s="243" t="s">
        <v>224</v>
      </c>
      <c r="G1877" s="241"/>
      <c r="H1877" s="244">
        <v>26.372</v>
      </c>
      <c r="I1877" s="245"/>
      <c r="J1877" s="241"/>
      <c r="K1877" s="241"/>
      <c r="L1877" s="246"/>
      <c r="M1877" s="247"/>
      <c r="N1877" s="248"/>
      <c r="O1877" s="248"/>
      <c r="P1877" s="248"/>
      <c r="Q1877" s="248"/>
      <c r="R1877" s="248"/>
      <c r="S1877" s="248"/>
      <c r="T1877" s="249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50" t="s">
        <v>150</v>
      </c>
      <c r="AU1877" s="250" t="s">
        <v>148</v>
      </c>
      <c r="AV1877" s="14" t="s">
        <v>148</v>
      </c>
      <c r="AW1877" s="14" t="s">
        <v>30</v>
      </c>
      <c r="AX1877" s="14" t="s">
        <v>73</v>
      </c>
      <c r="AY1877" s="250" t="s">
        <v>140</v>
      </c>
    </row>
    <row r="1878" s="13" customFormat="1">
      <c r="A1878" s="13"/>
      <c r="B1878" s="229"/>
      <c r="C1878" s="230"/>
      <c r="D1878" s="231" t="s">
        <v>150</v>
      </c>
      <c r="E1878" s="232" t="s">
        <v>1</v>
      </c>
      <c r="F1878" s="233" t="s">
        <v>225</v>
      </c>
      <c r="G1878" s="230"/>
      <c r="H1878" s="232" t="s">
        <v>1</v>
      </c>
      <c r="I1878" s="234"/>
      <c r="J1878" s="230"/>
      <c r="K1878" s="230"/>
      <c r="L1878" s="235"/>
      <c r="M1878" s="236"/>
      <c r="N1878" s="237"/>
      <c r="O1878" s="237"/>
      <c r="P1878" s="237"/>
      <c r="Q1878" s="237"/>
      <c r="R1878" s="237"/>
      <c r="S1878" s="237"/>
      <c r="T1878" s="238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9" t="s">
        <v>150</v>
      </c>
      <c r="AU1878" s="239" t="s">
        <v>148</v>
      </c>
      <c r="AV1878" s="13" t="s">
        <v>81</v>
      </c>
      <c r="AW1878" s="13" t="s">
        <v>30</v>
      </c>
      <c r="AX1878" s="13" t="s">
        <v>73</v>
      </c>
      <c r="AY1878" s="239" t="s">
        <v>140</v>
      </c>
    </row>
    <row r="1879" s="14" customFormat="1">
      <c r="A1879" s="14"/>
      <c r="B1879" s="240"/>
      <c r="C1879" s="241"/>
      <c r="D1879" s="231" t="s">
        <v>150</v>
      </c>
      <c r="E1879" s="242" t="s">
        <v>1</v>
      </c>
      <c r="F1879" s="243" t="s">
        <v>226</v>
      </c>
      <c r="G1879" s="241"/>
      <c r="H1879" s="244">
        <v>22.870000000000001</v>
      </c>
      <c r="I1879" s="245"/>
      <c r="J1879" s="241"/>
      <c r="K1879" s="241"/>
      <c r="L1879" s="246"/>
      <c r="M1879" s="247"/>
      <c r="N1879" s="248"/>
      <c r="O1879" s="248"/>
      <c r="P1879" s="248"/>
      <c r="Q1879" s="248"/>
      <c r="R1879" s="248"/>
      <c r="S1879" s="248"/>
      <c r="T1879" s="249"/>
      <c r="U1879" s="14"/>
      <c r="V1879" s="14"/>
      <c r="W1879" s="14"/>
      <c r="X1879" s="14"/>
      <c r="Y1879" s="14"/>
      <c r="Z1879" s="14"/>
      <c r="AA1879" s="14"/>
      <c r="AB1879" s="14"/>
      <c r="AC1879" s="14"/>
      <c r="AD1879" s="14"/>
      <c r="AE1879" s="14"/>
      <c r="AT1879" s="250" t="s">
        <v>150</v>
      </c>
      <c r="AU1879" s="250" t="s">
        <v>148</v>
      </c>
      <c r="AV1879" s="14" t="s">
        <v>148</v>
      </c>
      <c r="AW1879" s="14" t="s">
        <v>30</v>
      </c>
      <c r="AX1879" s="14" t="s">
        <v>73</v>
      </c>
      <c r="AY1879" s="250" t="s">
        <v>140</v>
      </c>
    </row>
    <row r="1880" s="15" customFormat="1">
      <c r="A1880" s="15"/>
      <c r="B1880" s="262"/>
      <c r="C1880" s="263"/>
      <c r="D1880" s="231" t="s">
        <v>150</v>
      </c>
      <c r="E1880" s="264" t="s">
        <v>1</v>
      </c>
      <c r="F1880" s="265" t="s">
        <v>188</v>
      </c>
      <c r="G1880" s="263"/>
      <c r="H1880" s="266">
        <v>69.905000000000001</v>
      </c>
      <c r="I1880" s="267"/>
      <c r="J1880" s="263"/>
      <c r="K1880" s="263"/>
      <c r="L1880" s="268"/>
      <c r="M1880" s="269"/>
      <c r="N1880" s="270"/>
      <c r="O1880" s="270"/>
      <c r="P1880" s="270"/>
      <c r="Q1880" s="270"/>
      <c r="R1880" s="270"/>
      <c r="S1880" s="270"/>
      <c r="T1880" s="271"/>
      <c r="U1880" s="15"/>
      <c r="V1880" s="15"/>
      <c r="W1880" s="15"/>
      <c r="X1880" s="15"/>
      <c r="Y1880" s="15"/>
      <c r="Z1880" s="15"/>
      <c r="AA1880" s="15"/>
      <c r="AB1880" s="15"/>
      <c r="AC1880" s="15"/>
      <c r="AD1880" s="15"/>
      <c r="AE1880" s="15"/>
      <c r="AT1880" s="272" t="s">
        <v>150</v>
      </c>
      <c r="AU1880" s="272" t="s">
        <v>148</v>
      </c>
      <c r="AV1880" s="15" t="s">
        <v>147</v>
      </c>
      <c r="AW1880" s="15" t="s">
        <v>30</v>
      </c>
      <c r="AX1880" s="15" t="s">
        <v>81</v>
      </c>
      <c r="AY1880" s="272" t="s">
        <v>140</v>
      </c>
    </row>
    <row r="1881" s="2" customFormat="1" ht="16.5" customHeight="1">
      <c r="A1881" s="38"/>
      <c r="B1881" s="39"/>
      <c r="C1881" s="251" t="s">
        <v>2131</v>
      </c>
      <c r="D1881" s="251" t="s">
        <v>159</v>
      </c>
      <c r="E1881" s="252" t="s">
        <v>2132</v>
      </c>
      <c r="F1881" s="253" t="s">
        <v>2133</v>
      </c>
      <c r="G1881" s="254" t="s">
        <v>146</v>
      </c>
      <c r="H1881" s="255">
        <v>73.400000000000006</v>
      </c>
      <c r="I1881" s="256"/>
      <c r="J1881" s="257">
        <f>ROUND(I1881*H1881,2)</f>
        <v>0</v>
      </c>
      <c r="K1881" s="258"/>
      <c r="L1881" s="259"/>
      <c r="M1881" s="260" t="s">
        <v>1</v>
      </c>
      <c r="N1881" s="261" t="s">
        <v>39</v>
      </c>
      <c r="O1881" s="91"/>
      <c r="P1881" s="225">
        <f>O1881*H1881</f>
        <v>0</v>
      </c>
      <c r="Q1881" s="225">
        <v>0</v>
      </c>
      <c r="R1881" s="225">
        <f>Q1881*H1881</f>
        <v>0</v>
      </c>
      <c r="S1881" s="225">
        <v>0</v>
      </c>
      <c r="T1881" s="226">
        <f>S1881*H1881</f>
        <v>0</v>
      </c>
      <c r="U1881" s="38"/>
      <c r="V1881" s="38"/>
      <c r="W1881" s="38"/>
      <c r="X1881" s="38"/>
      <c r="Y1881" s="38"/>
      <c r="Z1881" s="38"/>
      <c r="AA1881" s="38"/>
      <c r="AB1881" s="38"/>
      <c r="AC1881" s="38"/>
      <c r="AD1881" s="38"/>
      <c r="AE1881" s="38"/>
      <c r="AR1881" s="227" t="s">
        <v>367</v>
      </c>
      <c r="AT1881" s="227" t="s">
        <v>159</v>
      </c>
      <c r="AU1881" s="227" t="s">
        <v>148</v>
      </c>
      <c r="AY1881" s="17" t="s">
        <v>140</v>
      </c>
      <c r="BE1881" s="228">
        <f>IF(N1881="základní",J1881,0)</f>
        <v>0</v>
      </c>
      <c r="BF1881" s="228">
        <f>IF(N1881="snížená",J1881,0)</f>
        <v>0</v>
      </c>
      <c r="BG1881" s="228">
        <f>IF(N1881="zákl. přenesená",J1881,0)</f>
        <v>0</v>
      </c>
      <c r="BH1881" s="228">
        <f>IF(N1881="sníž. přenesená",J1881,0)</f>
        <v>0</v>
      </c>
      <c r="BI1881" s="228">
        <f>IF(N1881="nulová",J1881,0)</f>
        <v>0</v>
      </c>
      <c r="BJ1881" s="17" t="s">
        <v>148</v>
      </c>
      <c r="BK1881" s="228">
        <f>ROUND(I1881*H1881,2)</f>
        <v>0</v>
      </c>
      <c r="BL1881" s="17" t="s">
        <v>266</v>
      </c>
      <c r="BM1881" s="227" t="s">
        <v>2134</v>
      </c>
    </row>
    <row r="1882" s="14" customFormat="1">
      <c r="A1882" s="14"/>
      <c r="B1882" s="240"/>
      <c r="C1882" s="241"/>
      <c r="D1882" s="231" t="s">
        <v>150</v>
      </c>
      <c r="E1882" s="242" t="s">
        <v>1</v>
      </c>
      <c r="F1882" s="243" t="s">
        <v>2135</v>
      </c>
      <c r="G1882" s="241"/>
      <c r="H1882" s="244">
        <v>69.905000000000001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150</v>
      </c>
      <c r="AU1882" s="250" t="s">
        <v>148</v>
      </c>
      <c r="AV1882" s="14" t="s">
        <v>148</v>
      </c>
      <c r="AW1882" s="14" t="s">
        <v>30</v>
      </c>
      <c r="AX1882" s="14" t="s">
        <v>81</v>
      </c>
      <c r="AY1882" s="250" t="s">
        <v>140</v>
      </c>
    </row>
    <row r="1883" s="14" customFormat="1">
      <c r="A1883" s="14"/>
      <c r="B1883" s="240"/>
      <c r="C1883" s="241"/>
      <c r="D1883" s="231" t="s">
        <v>150</v>
      </c>
      <c r="E1883" s="241"/>
      <c r="F1883" s="243" t="s">
        <v>2136</v>
      </c>
      <c r="G1883" s="241"/>
      <c r="H1883" s="244">
        <v>73.400000000000006</v>
      </c>
      <c r="I1883" s="245"/>
      <c r="J1883" s="241"/>
      <c r="K1883" s="241"/>
      <c r="L1883" s="246"/>
      <c r="M1883" s="247"/>
      <c r="N1883" s="248"/>
      <c r="O1883" s="248"/>
      <c r="P1883" s="248"/>
      <c r="Q1883" s="248"/>
      <c r="R1883" s="248"/>
      <c r="S1883" s="248"/>
      <c r="T1883" s="249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0" t="s">
        <v>150</v>
      </c>
      <c r="AU1883" s="250" t="s">
        <v>148</v>
      </c>
      <c r="AV1883" s="14" t="s">
        <v>148</v>
      </c>
      <c r="AW1883" s="14" t="s">
        <v>4</v>
      </c>
      <c r="AX1883" s="14" t="s">
        <v>81</v>
      </c>
      <c r="AY1883" s="250" t="s">
        <v>140</v>
      </c>
    </row>
    <row r="1884" s="2" customFormat="1" ht="24.15" customHeight="1">
      <c r="A1884" s="38"/>
      <c r="B1884" s="39"/>
      <c r="C1884" s="215" t="s">
        <v>2137</v>
      </c>
      <c r="D1884" s="215" t="s">
        <v>143</v>
      </c>
      <c r="E1884" s="216" t="s">
        <v>2138</v>
      </c>
      <c r="F1884" s="217" t="s">
        <v>2139</v>
      </c>
      <c r="G1884" s="218" t="s">
        <v>146</v>
      </c>
      <c r="H1884" s="219">
        <v>30</v>
      </c>
      <c r="I1884" s="220"/>
      <c r="J1884" s="221">
        <f>ROUND(I1884*H1884,2)</f>
        <v>0</v>
      </c>
      <c r="K1884" s="222"/>
      <c r="L1884" s="44"/>
      <c r="M1884" s="223" t="s">
        <v>1</v>
      </c>
      <c r="N1884" s="224" t="s">
        <v>39</v>
      </c>
      <c r="O1884" s="91"/>
      <c r="P1884" s="225">
        <f>O1884*H1884</f>
        <v>0</v>
      </c>
      <c r="Q1884" s="225">
        <v>0</v>
      </c>
      <c r="R1884" s="225">
        <f>Q1884*H1884</f>
        <v>0</v>
      </c>
      <c r="S1884" s="225">
        <v>0</v>
      </c>
      <c r="T1884" s="226">
        <f>S1884*H1884</f>
        <v>0</v>
      </c>
      <c r="U1884" s="38"/>
      <c r="V1884" s="38"/>
      <c r="W1884" s="38"/>
      <c r="X1884" s="38"/>
      <c r="Y1884" s="38"/>
      <c r="Z1884" s="38"/>
      <c r="AA1884" s="38"/>
      <c r="AB1884" s="38"/>
      <c r="AC1884" s="38"/>
      <c r="AD1884" s="38"/>
      <c r="AE1884" s="38"/>
      <c r="AR1884" s="227" t="s">
        <v>266</v>
      </c>
      <c r="AT1884" s="227" t="s">
        <v>143</v>
      </c>
      <c r="AU1884" s="227" t="s">
        <v>148</v>
      </c>
      <c r="AY1884" s="17" t="s">
        <v>140</v>
      </c>
      <c r="BE1884" s="228">
        <f>IF(N1884="základní",J1884,0)</f>
        <v>0</v>
      </c>
      <c r="BF1884" s="228">
        <f>IF(N1884="snížená",J1884,0)</f>
        <v>0</v>
      </c>
      <c r="BG1884" s="228">
        <f>IF(N1884="zákl. přenesená",J1884,0)</f>
        <v>0</v>
      </c>
      <c r="BH1884" s="228">
        <f>IF(N1884="sníž. přenesená",J1884,0)</f>
        <v>0</v>
      </c>
      <c r="BI1884" s="228">
        <f>IF(N1884="nulová",J1884,0)</f>
        <v>0</v>
      </c>
      <c r="BJ1884" s="17" t="s">
        <v>148</v>
      </c>
      <c r="BK1884" s="228">
        <f>ROUND(I1884*H1884,2)</f>
        <v>0</v>
      </c>
      <c r="BL1884" s="17" t="s">
        <v>266</v>
      </c>
      <c r="BM1884" s="227" t="s">
        <v>2140</v>
      </c>
    </row>
    <row r="1885" s="14" customFormat="1">
      <c r="A1885" s="14"/>
      <c r="B1885" s="240"/>
      <c r="C1885" s="241"/>
      <c r="D1885" s="231" t="s">
        <v>150</v>
      </c>
      <c r="E1885" s="242" t="s">
        <v>1</v>
      </c>
      <c r="F1885" s="243" t="s">
        <v>353</v>
      </c>
      <c r="G1885" s="241"/>
      <c r="H1885" s="244">
        <v>30</v>
      </c>
      <c r="I1885" s="245"/>
      <c r="J1885" s="241"/>
      <c r="K1885" s="241"/>
      <c r="L1885" s="246"/>
      <c r="M1885" s="247"/>
      <c r="N1885" s="248"/>
      <c r="O1885" s="248"/>
      <c r="P1885" s="248"/>
      <c r="Q1885" s="248"/>
      <c r="R1885" s="248"/>
      <c r="S1885" s="248"/>
      <c r="T1885" s="249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50" t="s">
        <v>150</v>
      </c>
      <c r="AU1885" s="250" t="s">
        <v>148</v>
      </c>
      <c r="AV1885" s="14" t="s">
        <v>148</v>
      </c>
      <c r="AW1885" s="14" t="s">
        <v>30</v>
      </c>
      <c r="AX1885" s="14" t="s">
        <v>81</v>
      </c>
      <c r="AY1885" s="250" t="s">
        <v>140</v>
      </c>
    </row>
    <row r="1886" s="2" customFormat="1" ht="16.5" customHeight="1">
      <c r="A1886" s="38"/>
      <c r="B1886" s="39"/>
      <c r="C1886" s="251" t="s">
        <v>2141</v>
      </c>
      <c r="D1886" s="251" t="s">
        <v>159</v>
      </c>
      <c r="E1886" s="252" t="s">
        <v>2142</v>
      </c>
      <c r="F1886" s="253" t="s">
        <v>2143</v>
      </c>
      <c r="G1886" s="254" t="s">
        <v>146</v>
      </c>
      <c r="H1886" s="255">
        <v>31.5</v>
      </c>
      <c r="I1886" s="256"/>
      <c r="J1886" s="257">
        <f>ROUND(I1886*H1886,2)</f>
        <v>0</v>
      </c>
      <c r="K1886" s="258"/>
      <c r="L1886" s="259"/>
      <c r="M1886" s="260" t="s">
        <v>1</v>
      </c>
      <c r="N1886" s="261" t="s">
        <v>39</v>
      </c>
      <c r="O1886" s="91"/>
      <c r="P1886" s="225">
        <f>O1886*H1886</f>
        <v>0</v>
      </c>
      <c r="Q1886" s="225">
        <v>0</v>
      </c>
      <c r="R1886" s="225">
        <f>Q1886*H1886</f>
        <v>0</v>
      </c>
      <c r="S1886" s="225">
        <v>0</v>
      </c>
      <c r="T1886" s="226">
        <f>S1886*H1886</f>
        <v>0</v>
      </c>
      <c r="U1886" s="38"/>
      <c r="V1886" s="38"/>
      <c r="W1886" s="38"/>
      <c r="X1886" s="38"/>
      <c r="Y1886" s="38"/>
      <c r="Z1886" s="38"/>
      <c r="AA1886" s="38"/>
      <c r="AB1886" s="38"/>
      <c r="AC1886" s="38"/>
      <c r="AD1886" s="38"/>
      <c r="AE1886" s="38"/>
      <c r="AR1886" s="227" t="s">
        <v>367</v>
      </c>
      <c r="AT1886" s="227" t="s">
        <v>159</v>
      </c>
      <c r="AU1886" s="227" t="s">
        <v>148</v>
      </c>
      <c r="AY1886" s="17" t="s">
        <v>140</v>
      </c>
      <c r="BE1886" s="228">
        <f>IF(N1886="základní",J1886,0)</f>
        <v>0</v>
      </c>
      <c r="BF1886" s="228">
        <f>IF(N1886="snížená",J1886,0)</f>
        <v>0</v>
      </c>
      <c r="BG1886" s="228">
        <f>IF(N1886="zákl. přenesená",J1886,0)</f>
        <v>0</v>
      </c>
      <c r="BH1886" s="228">
        <f>IF(N1886="sníž. přenesená",J1886,0)</f>
        <v>0</v>
      </c>
      <c r="BI1886" s="228">
        <f>IF(N1886="nulová",J1886,0)</f>
        <v>0</v>
      </c>
      <c r="BJ1886" s="17" t="s">
        <v>148</v>
      </c>
      <c r="BK1886" s="228">
        <f>ROUND(I1886*H1886,2)</f>
        <v>0</v>
      </c>
      <c r="BL1886" s="17" t="s">
        <v>266</v>
      </c>
      <c r="BM1886" s="227" t="s">
        <v>2144</v>
      </c>
    </row>
    <row r="1887" s="14" customFormat="1">
      <c r="A1887" s="14"/>
      <c r="B1887" s="240"/>
      <c r="C1887" s="241"/>
      <c r="D1887" s="231" t="s">
        <v>150</v>
      </c>
      <c r="E1887" s="242" t="s">
        <v>1</v>
      </c>
      <c r="F1887" s="243" t="s">
        <v>353</v>
      </c>
      <c r="G1887" s="241"/>
      <c r="H1887" s="244">
        <v>30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150</v>
      </c>
      <c r="AU1887" s="250" t="s">
        <v>148</v>
      </c>
      <c r="AV1887" s="14" t="s">
        <v>148</v>
      </c>
      <c r="AW1887" s="14" t="s">
        <v>30</v>
      </c>
      <c r="AX1887" s="14" t="s">
        <v>81</v>
      </c>
      <c r="AY1887" s="250" t="s">
        <v>140</v>
      </c>
    </row>
    <row r="1888" s="14" customFormat="1">
      <c r="A1888" s="14"/>
      <c r="B1888" s="240"/>
      <c r="C1888" s="241"/>
      <c r="D1888" s="231" t="s">
        <v>150</v>
      </c>
      <c r="E1888" s="241"/>
      <c r="F1888" s="243" t="s">
        <v>2145</v>
      </c>
      <c r="G1888" s="241"/>
      <c r="H1888" s="244">
        <v>31.5</v>
      </c>
      <c r="I1888" s="245"/>
      <c r="J1888" s="241"/>
      <c r="K1888" s="241"/>
      <c r="L1888" s="246"/>
      <c r="M1888" s="247"/>
      <c r="N1888" s="248"/>
      <c r="O1888" s="248"/>
      <c r="P1888" s="248"/>
      <c r="Q1888" s="248"/>
      <c r="R1888" s="248"/>
      <c r="S1888" s="248"/>
      <c r="T1888" s="249"/>
      <c r="U1888" s="14"/>
      <c r="V1888" s="14"/>
      <c r="W1888" s="14"/>
      <c r="X1888" s="14"/>
      <c r="Y1888" s="14"/>
      <c r="Z1888" s="14"/>
      <c r="AA1888" s="14"/>
      <c r="AB1888" s="14"/>
      <c r="AC1888" s="14"/>
      <c r="AD1888" s="14"/>
      <c r="AE1888" s="14"/>
      <c r="AT1888" s="250" t="s">
        <v>150</v>
      </c>
      <c r="AU1888" s="250" t="s">
        <v>148</v>
      </c>
      <c r="AV1888" s="14" t="s">
        <v>148</v>
      </c>
      <c r="AW1888" s="14" t="s">
        <v>4</v>
      </c>
      <c r="AX1888" s="14" t="s">
        <v>81</v>
      </c>
      <c r="AY1888" s="250" t="s">
        <v>140</v>
      </c>
    </row>
    <row r="1889" s="2" customFormat="1" ht="24.15" customHeight="1">
      <c r="A1889" s="38"/>
      <c r="B1889" s="39"/>
      <c r="C1889" s="215" t="s">
        <v>2146</v>
      </c>
      <c r="D1889" s="215" t="s">
        <v>143</v>
      </c>
      <c r="E1889" s="216" t="s">
        <v>2147</v>
      </c>
      <c r="F1889" s="217" t="s">
        <v>2148</v>
      </c>
      <c r="G1889" s="218" t="s">
        <v>146</v>
      </c>
      <c r="H1889" s="219">
        <v>252.50399999999999</v>
      </c>
      <c r="I1889" s="220"/>
      <c r="J1889" s="221">
        <f>ROUND(I1889*H1889,2)</f>
        <v>0</v>
      </c>
      <c r="K1889" s="222"/>
      <c r="L1889" s="44"/>
      <c r="M1889" s="223" t="s">
        <v>1</v>
      </c>
      <c r="N1889" s="224" t="s">
        <v>39</v>
      </c>
      <c r="O1889" s="91"/>
      <c r="P1889" s="225">
        <f>O1889*H1889</f>
        <v>0</v>
      </c>
      <c r="Q1889" s="225">
        <v>0.00020000000000000001</v>
      </c>
      <c r="R1889" s="225">
        <f>Q1889*H1889</f>
        <v>0.050500799999999998</v>
      </c>
      <c r="S1889" s="225">
        <v>0</v>
      </c>
      <c r="T1889" s="226">
        <f>S1889*H1889</f>
        <v>0</v>
      </c>
      <c r="U1889" s="38"/>
      <c r="V1889" s="38"/>
      <c r="W1889" s="38"/>
      <c r="X1889" s="38"/>
      <c r="Y1889" s="38"/>
      <c r="Z1889" s="38"/>
      <c r="AA1889" s="38"/>
      <c r="AB1889" s="38"/>
      <c r="AC1889" s="38"/>
      <c r="AD1889" s="38"/>
      <c r="AE1889" s="38"/>
      <c r="AR1889" s="227" t="s">
        <v>266</v>
      </c>
      <c r="AT1889" s="227" t="s">
        <v>143</v>
      </c>
      <c r="AU1889" s="227" t="s">
        <v>148</v>
      </c>
      <c r="AY1889" s="17" t="s">
        <v>140</v>
      </c>
      <c r="BE1889" s="228">
        <f>IF(N1889="základní",J1889,0)</f>
        <v>0</v>
      </c>
      <c r="BF1889" s="228">
        <f>IF(N1889="snížená",J1889,0)</f>
        <v>0</v>
      </c>
      <c r="BG1889" s="228">
        <f>IF(N1889="zákl. přenesená",J1889,0)</f>
        <v>0</v>
      </c>
      <c r="BH1889" s="228">
        <f>IF(N1889="sníž. přenesená",J1889,0)</f>
        <v>0</v>
      </c>
      <c r="BI1889" s="228">
        <f>IF(N1889="nulová",J1889,0)</f>
        <v>0</v>
      </c>
      <c r="BJ1889" s="17" t="s">
        <v>148</v>
      </c>
      <c r="BK1889" s="228">
        <f>ROUND(I1889*H1889,2)</f>
        <v>0</v>
      </c>
      <c r="BL1889" s="17" t="s">
        <v>266</v>
      </c>
      <c r="BM1889" s="227" t="s">
        <v>2149</v>
      </c>
    </row>
    <row r="1890" s="13" customFormat="1">
      <c r="A1890" s="13"/>
      <c r="B1890" s="229"/>
      <c r="C1890" s="230"/>
      <c r="D1890" s="231" t="s">
        <v>150</v>
      </c>
      <c r="E1890" s="232" t="s">
        <v>1</v>
      </c>
      <c r="F1890" s="233" t="s">
        <v>2108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150</v>
      </c>
      <c r="AU1890" s="239" t="s">
        <v>148</v>
      </c>
      <c r="AV1890" s="13" t="s">
        <v>81</v>
      </c>
      <c r="AW1890" s="13" t="s">
        <v>30</v>
      </c>
      <c r="AX1890" s="13" t="s">
        <v>73</v>
      </c>
      <c r="AY1890" s="239" t="s">
        <v>140</v>
      </c>
    </row>
    <row r="1891" s="13" customFormat="1">
      <c r="A1891" s="13"/>
      <c r="B1891" s="229"/>
      <c r="C1891" s="230"/>
      <c r="D1891" s="231" t="s">
        <v>150</v>
      </c>
      <c r="E1891" s="232" t="s">
        <v>1</v>
      </c>
      <c r="F1891" s="233" t="s">
        <v>215</v>
      </c>
      <c r="G1891" s="230"/>
      <c r="H1891" s="232" t="s">
        <v>1</v>
      </c>
      <c r="I1891" s="234"/>
      <c r="J1891" s="230"/>
      <c r="K1891" s="230"/>
      <c r="L1891" s="235"/>
      <c r="M1891" s="236"/>
      <c r="N1891" s="237"/>
      <c r="O1891" s="237"/>
      <c r="P1891" s="237"/>
      <c r="Q1891" s="237"/>
      <c r="R1891" s="237"/>
      <c r="S1891" s="237"/>
      <c r="T1891" s="238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39" t="s">
        <v>150</v>
      </c>
      <c r="AU1891" s="239" t="s">
        <v>148</v>
      </c>
      <c r="AV1891" s="13" t="s">
        <v>81</v>
      </c>
      <c r="AW1891" s="13" t="s">
        <v>30</v>
      </c>
      <c r="AX1891" s="13" t="s">
        <v>73</v>
      </c>
      <c r="AY1891" s="239" t="s">
        <v>140</v>
      </c>
    </row>
    <row r="1892" s="14" customFormat="1">
      <c r="A1892" s="14"/>
      <c r="B1892" s="240"/>
      <c r="C1892" s="241"/>
      <c r="D1892" s="231" t="s">
        <v>150</v>
      </c>
      <c r="E1892" s="242" t="s">
        <v>1</v>
      </c>
      <c r="F1892" s="243" t="s">
        <v>216</v>
      </c>
      <c r="G1892" s="241"/>
      <c r="H1892" s="244">
        <v>10.028000000000001</v>
      </c>
      <c r="I1892" s="245"/>
      <c r="J1892" s="241"/>
      <c r="K1892" s="241"/>
      <c r="L1892" s="246"/>
      <c r="M1892" s="247"/>
      <c r="N1892" s="248"/>
      <c r="O1892" s="248"/>
      <c r="P1892" s="248"/>
      <c r="Q1892" s="248"/>
      <c r="R1892" s="248"/>
      <c r="S1892" s="248"/>
      <c r="T1892" s="24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0" t="s">
        <v>150</v>
      </c>
      <c r="AU1892" s="250" t="s">
        <v>148</v>
      </c>
      <c r="AV1892" s="14" t="s">
        <v>148</v>
      </c>
      <c r="AW1892" s="14" t="s">
        <v>30</v>
      </c>
      <c r="AX1892" s="14" t="s">
        <v>73</v>
      </c>
      <c r="AY1892" s="250" t="s">
        <v>140</v>
      </c>
    </row>
    <row r="1893" s="13" customFormat="1">
      <c r="A1893" s="13"/>
      <c r="B1893" s="229"/>
      <c r="C1893" s="230"/>
      <c r="D1893" s="231" t="s">
        <v>150</v>
      </c>
      <c r="E1893" s="232" t="s">
        <v>1</v>
      </c>
      <c r="F1893" s="233" t="s">
        <v>217</v>
      </c>
      <c r="G1893" s="230"/>
      <c r="H1893" s="232" t="s">
        <v>1</v>
      </c>
      <c r="I1893" s="234"/>
      <c r="J1893" s="230"/>
      <c r="K1893" s="230"/>
      <c r="L1893" s="235"/>
      <c r="M1893" s="236"/>
      <c r="N1893" s="237"/>
      <c r="O1893" s="237"/>
      <c r="P1893" s="237"/>
      <c r="Q1893" s="237"/>
      <c r="R1893" s="237"/>
      <c r="S1893" s="237"/>
      <c r="T1893" s="238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39" t="s">
        <v>150</v>
      </c>
      <c r="AU1893" s="239" t="s">
        <v>148</v>
      </c>
      <c r="AV1893" s="13" t="s">
        <v>81</v>
      </c>
      <c r="AW1893" s="13" t="s">
        <v>30</v>
      </c>
      <c r="AX1893" s="13" t="s">
        <v>73</v>
      </c>
      <c r="AY1893" s="239" t="s">
        <v>140</v>
      </c>
    </row>
    <row r="1894" s="14" customFormat="1">
      <c r="A1894" s="14"/>
      <c r="B1894" s="240"/>
      <c r="C1894" s="241"/>
      <c r="D1894" s="231" t="s">
        <v>150</v>
      </c>
      <c r="E1894" s="242" t="s">
        <v>1</v>
      </c>
      <c r="F1894" s="243" t="s">
        <v>218</v>
      </c>
      <c r="G1894" s="241"/>
      <c r="H1894" s="244">
        <v>2.04</v>
      </c>
      <c r="I1894" s="245"/>
      <c r="J1894" s="241"/>
      <c r="K1894" s="241"/>
      <c r="L1894" s="246"/>
      <c r="M1894" s="247"/>
      <c r="N1894" s="248"/>
      <c r="O1894" s="248"/>
      <c r="P1894" s="248"/>
      <c r="Q1894" s="248"/>
      <c r="R1894" s="248"/>
      <c r="S1894" s="248"/>
      <c r="T1894" s="249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50" t="s">
        <v>150</v>
      </c>
      <c r="AU1894" s="250" t="s">
        <v>148</v>
      </c>
      <c r="AV1894" s="14" t="s">
        <v>148</v>
      </c>
      <c r="AW1894" s="14" t="s">
        <v>30</v>
      </c>
      <c r="AX1894" s="14" t="s">
        <v>73</v>
      </c>
      <c r="AY1894" s="250" t="s">
        <v>140</v>
      </c>
    </row>
    <row r="1895" s="13" customFormat="1">
      <c r="A1895" s="13"/>
      <c r="B1895" s="229"/>
      <c r="C1895" s="230"/>
      <c r="D1895" s="231" t="s">
        <v>150</v>
      </c>
      <c r="E1895" s="232" t="s">
        <v>1</v>
      </c>
      <c r="F1895" s="233" t="s">
        <v>219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150</v>
      </c>
      <c r="AU1895" s="239" t="s">
        <v>148</v>
      </c>
      <c r="AV1895" s="13" t="s">
        <v>81</v>
      </c>
      <c r="AW1895" s="13" t="s">
        <v>30</v>
      </c>
      <c r="AX1895" s="13" t="s">
        <v>73</v>
      </c>
      <c r="AY1895" s="239" t="s">
        <v>140</v>
      </c>
    </row>
    <row r="1896" s="14" customFormat="1">
      <c r="A1896" s="14"/>
      <c r="B1896" s="240"/>
      <c r="C1896" s="241"/>
      <c r="D1896" s="231" t="s">
        <v>150</v>
      </c>
      <c r="E1896" s="242" t="s">
        <v>1</v>
      </c>
      <c r="F1896" s="243" t="s">
        <v>220</v>
      </c>
      <c r="G1896" s="241"/>
      <c r="H1896" s="244">
        <v>1.1719999999999999</v>
      </c>
      <c r="I1896" s="245"/>
      <c r="J1896" s="241"/>
      <c r="K1896" s="241"/>
      <c r="L1896" s="246"/>
      <c r="M1896" s="247"/>
      <c r="N1896" s="248"/>
      <c r="O1896" s="248"/>
      <c r="P1896" s="248"/>
      <c r="Q1896" s="248"/>
      <c r="R1896" s="248"/>
      <c r="S1896" s="248"/>
      <c r="T1896" s="249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50" t="s">
        <v>150</v>
      </c>
      <c r="AU1896" s="250" t="s">
        <v>148</v>
      </c>
      <c r="AV1896" s="14" t="s">
        <v>148</v>
      </c>
      <c r="AW1896" s="14" t="s">
        <v>30</v>
      </c>
      <c r="AX1896" s="14" t="s">
        <v>73</v>
      </c>
      <c r="AY1896" s="250" t="s">
        <v>140</v>
      </c>
    </row>
    <row r="1897" s="13" customFormat="1">
      <c r="A1897" s="13"/>
      <c r="B1897" s="229"/>
      <c r="C1897" s="230"/>
      <c r="D1897" s="231" t="s">
        <v>150</v>
      </c>
      <c r="E1897" s="232" t="s">
        <v>1</v>
      </c>
      <c r="F1897" s="233" t="s">
        <v>221</v>
      </c>
      <c r="G1897" s="230"/>
      <c r="H1897" s="232" t="s">
        <v>1</v>
      </c>
      <c r="I1897" s="234"/>
      <c r="J1897" s="230"/>
      <c r="K1897" s="230"/>
      <c r="L1897" s="235"/>
      <c r="M1897" s="236"/>
      <c r="N1897" s="237"/>
      <c r="O1897" s="237"/>
      <c r="P1897" s="237"/>
      <c r="Q1897" s="237"/>
      <c r="R1897" s="237"/>
      <c r="S1897" s="237"/>
      <c r="T1897" s="238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39" t="s">
        <v>150</v>
      </c>
      <c r="AU1897" s="239" t="s">
        <v>148</v>
      </c>
      <c r="AV1897" s="13" t="s">
        <v>81</v>
      </c>
      <c r="AW1897" s="13" t="s">
        <v>30</v>
      </c>
      <c r="AX1897" s="13" t="s">
        <v>73</v>
      </c>
      <c r="AY1897" s="239" t="s">
        <v>140</v>
      </c>
    </row>
    <row r="1898" s="14" customFormat="1">
      <c r="A1898" s="14"/>
      <c r="B1898" s="240"/>
      <c r="C1898" s="241"/>
      <c r="D1898" s="231" t="s">
        <v>150</v>
      </c>
      <c r="E1898" s="242" t="s">
        <v>1</v>
      </c>
      <c r="F1898" s="243" t="s">
        <v>222</v>
      </c>
      <c r="G1898" s="241"/>
      <c r="H1898" s="244">
        <v>7.423</v>
      </c>
      <c r="I1898" s="245"/>
      <c r="J1898" s="241"/>
      <c r="K1898" s="241"/>
      <c r="L1898" s="246"/>
      <c r="M1898" s="247"/>
      <c r="N1898" s="248"/>
      <c r="O1898" s="248"/>
      <c r="P1898" s="248"/>
      <c r="Q1898" s="248"/>
      <c r="R1898" s="248"/>
      <c r="S1898" s="248"/>
      <c r="T1898" s="249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0" t="s">
        <v>150</v>
      </c>
      <c r="AU1898" s="250" t="s">
        <v>148</v>
      </c>
      <c r="AV1898" s="14" t="s">
        <v>148</v>
      </c>
      <c r="AW1898" s="14" t="s">
        <v>30</v>
      </c>
      <c r="AX1898" s="14" t="s">
        <v>73</v>
      </c>
      <c r="AY1898" s="250" t="s">
        <v>140</v>
      </c>
    </row>
    <row r="1899" s="13" customFormat="1">
      <c r="A1899" s="13"/>
      <c r="B1899" s="229"/>
      <c r="C1899" s="230"/>
      <c r="D1899" s="231" t="s">
        <v>150</v>
      </c>
      <c r="E1899" s="232" t="s">
        <v>1</v>
      </c>
      <c r="F1899" s="233" t="s">
        <v>223</v>
      </c>
      <c r="G1899" s="230"/>
      <c r="H1899" s="232" t="s">
        <v>1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150</v>
      </c>
      <c r="AU1899" s="239" t="s">
        <v>148</v>
      </c>
      <c r="AV1899" s="13" t="s">
        <v>81</v>
      </c>
      <c r="AW1899" s="13" t="s">
        <v>30</v>
      </c>
      <c r="AX1899" s="13" t="s">
        <v>73</v>
      </c>
      <c r="AY1899" s="239" t="s">
        <v>140</v>
      </c>
    </row>
    <row r="1900" s="14" customFormat="1">
      <c r="A1900" s="14"/>
      <c r="B1900" s="240"/>
      <c r="C1900" s="241"/>
      <c r="D1900" s="231" t="s">
        <v>150</v>
      </c>
      <c r="E1900" s="242" t="s">
        <v>1</v>
      </c>
      <c r="F1900" s="243" t="s">
        <v>224</v>
      </c>
      <c r="G1900" s="241"/>
      <c r="H1900" s="244">
        <v>26.372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0" t="s">
        <v>150</v>
      </c>
      <c r="AU1900" s="250" t="s">
        <v>148</v>
      </c>
      <c r="AV1900" s="14" t="s">
        <v>148</v>
      </c>
      <c r="AW1900" s="14" t="s">
        <v>30</v>
      </c>
      <c r="AX1900" s="14" t="s">
        <v>73</v>
      </c>
      <c r="AY1900" s="250" t="s">
        <v>140</v>
      </c>
    </row>
    <row r="1901" s="13" customFormat="1">
      <c r="A1901" s="13"/>
      <c r="B1901" s="229"/>
      <c r="C1901" s="230"/>
      <c r="D1901" s="231" t="s">
        <v>150</v>
      </c>
      <c r="E1901" s="232" t="s">
        <v>1</v>
      </c>
      <c r="F1901" s="233" t="s">
        <v>225</v>
      </c>
      <c r="G1901" s="230"/>
      <c r="H1901" s="232" t="s">
        <v>1</v>
      </c>
      <c r="I1901" s="234"/>
      <c r="J1901" s="230"/>
      <c r="K1901" s="230"/>
      <c r="L1901" s="235"/>
      <c r="M1901" s="236"/>
      <c r="N1901" s="237"/>
      <c r="O1901" s="237"/>
      <c r="P1901" s="237"/>
      <c r="Q1901" s="237"/>
      <c r="R1901" s="237"/>
      <c r="S1901" s="237"/>
      <c r="T1901" s="23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9" t="s">
        <v>150</v>
      </c>
      <c r="AU1901" s="239" t="s">
        <v>148</v>
      </c>
      <c r="AV1901" s="13" t="s">
        <v>81</v>
      </c>
      <c r="AW1901" s="13" t="s">
        <v>30</v>
      </c>
      <c r="AX1901" s="13" t="s">
        <v>73</v>
      </c>
      <c r="AY1901" s="239" t="s">
        <v>140</v>
      </c>
    </row>
    <row r="1902" s="14" customFormat="1">
      <c r="A1902" s="14"/>
      <c r="B1902" s="240"/>
      <c r="C1902" s="241"/>
      <c r="D1902" s="231" t="s">
        <v>150</v>
      </c>
      <c r="E1902" s="242" t="s">
        <v>1</v>
      </c>
      <c r="F1902" s="243" t="s">
        <v>226</v>
      </c>
      <c r="G1902" s="241"/>
      <c r="H1902" s="244">
        <v>22.870000000000001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0" t="s">
        <v>150</v>
      </c>
      <c r="AU1902" s="250" t="s">
        <v>148</v>
      </c>
      <c r="AV1902" s="14" t="s">
        <v>148</v>
      </c>
      <c r="AW1902" s="14" t="s">
        <v>30</v>
      </c>
      <c r="AX1902" s="14" t="s">
        <v>73</v>
      </c>
      <c r="AY1902" s="250" t="s">
        <v>140</v>
      </c>
    </row>
    <row r="1903" s="13" customFormat="1">
      <c r="A1903" s="13"/>
      <c r="B1903" s="229"/>
      <c r="C1903" s="230"/>
      <c r="D1903" s="231" t="s">
        <v>150</v>
      </c>
      <c r="E1903" s="232" t="s">
        <v>1</v>
      </c>
      <c r="F1903" s="233" t="s">
        <v>2109</v>
      </c>
      <c r="G1903" s="230"/>
      <c r="H1903" s="232" t="s">
        <v>1</v>
      </c>
      <c r="I1903" s="234"/>
      <c r="J1903" s="230"/>
      <c r="K1903" s="230"/>
      <c r="L1903" s="235"/>
      <c r="M1903" s="236"/>
      <c r="N1903" s="237"/>
      <c r="O1903" s="237"/>
      <c r="P1903" s="237"/>
      <c r="Q1903" s="237"/>
      <c r="R1903" s="237"/>
      <c r="S1903" s="237"/>
      <c r="T1903" s="23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9" t="s">
        <v>150</v>
      </c>
      <c r="AU1903" s="239" t="s">
        <v>148</v>
      </c>
      <c r="AV1903" s="13" t="s">
        <v>81</v>
      </c>
      <c r="AW1903" s="13" t="s">
        <v>30</v>
      </c>
      <c r="AX1903" s="13" t="s">
        <v>73</v>
      </c>
      <c r="AY1903" s="239" t="s">
        <v>140</v>
      </c>
    </row>
    <row r="1904" s="13" customFormat="1">
      <c r="A1904" s="13"/>
      <c r="B1904" s="229"/>
      <c r="C1904" s="230"/>
      <c r="D1904" s="231" t="s">
        <v>150</v>
      </c>
      <c r="E1904" s="232" t="s">
        <v>1</v>
      </c>
      <c r="F1904" s="233" t="s">
        <v>215</v>
      </c>
      <c r="G1904" s="230"/>
      <c r="H1904" s="232" t="s">
        <v>1</v>
      </c>
      <c r="I1904" s="234"/>
      <c r="J1904" s="230"/>
      <c r="K1904" s="230"/>
      <c r="L1904" s="235"/>
      <c r="M1904" s="236"/>
      <c r="N1904" s="237"/>
      <c r="O1904" s="237"/>
      <c r="P1904" s="237"/>
      <c r="Q1904" s="237"/>
      <c r="R1904" s="237"/>
      <c r="S1904" s="237"/>
      <c r="T1904" s="238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39" t="s">
        <v>150</v>
      </c>
      <c r="AU1904" s="239" t="s">
        <v>148</v>
      </c>
      <c r="AV1904" s="13" t="s">
        <v>81</v>
      </c>
      <c r="AW1904" s="13" t="s">
        <v>30</v>
      </c>
      <c r="AX1904" s="13" t="s">
        <v>73</v>
      </c>
      <c r="AY1904" s="239" t="s">
        <v>140</v>
      </c>
    </row>
    <row r="1905" s="14" customFormat="1">
      <c r="A1905" s="14"/>
      <c r="B1905" s="240"/>
      <c r="C1905" s="241"/>
      <c r="D1905" s="231" t="s">
        <v>150</v>
      </c>
      <c r="E1905" s="242" t="s">
        <v>1</v>
      </c>
      <c r="F1905" s="243" t="s">
        <v>255</v>
      </c>
      <c r="G1905" s="241"/>
      <c r="H1905" s="244">
        <v>32.497999999999998</v>
      </c>
      <c r="I1905" s="245"/>
      <c r="J1905" s="241"/>
      <c r="K1905" s="241"/>
      <c r="L1905" s="246"/>
      <c r="M1905" s="247"/>
      <c r="N1905" s="248"/>
      <c r="O1905" s="248"/>
      <c r="P1905" s="248"/>
      <c r="Q1905" s="248"/>
      <c r="R1905" s="248"/>
      <c r="S1905" s="248"/>
      <c r="T1905" s="249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50" t="s">
        <v>150</v>
      </c>
      <c r="AU1905" s="250" t="s">
        <v>148</v>
      </c>
      <c r="AV1905" s="14" t="s">
        <v>148</v>
      </c>
      <c r="AW1905" s="14" t="s">
        <v>30</v>
      </c>
      <c r="AX1905" s="14" t="s">
        <v>73</v>
      </c>
      <c r="AY1905" s="250" t="s">
        <v>140</v>
      </c>
    </row>
    <row r="1906" s="13" customFormat="1">
      <c r="A1906" s="13"/>
      <c r="B1906" s="229"/>
      <c r="C1906" s="230"/>
      <c r="D1906" s="231" t="s">
        <v>150</v>
      </c>
      <c r="E1906" s="232" t="s">
        <v>1</v>
      </c>
      <c r="F1906" s="233" t="s">
        <v>217</v>
      </c>
      <c r="G1906" s="230"/>
      <c r="H1906" s="232" t="s">
        <v>1</v>
      </c>
      <c r="I1906" s="234"/>
      <c r="J1906" s="230"/>
      <c r="K1906" s="230"/>
      <c r="L1906" s="235"/>
      <c r="M1906" s="236"/>
      <c r="N1906" s="237"/>
      <c r="O1906" s="237"/>
      <c r="P1906" s="237"/>
      <c r="Q1906" s="237"/>
      <c r="R1906" s="237"/>
      <c r="S1906" s="237"/>
      <c r="T1906" s="238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T1906" s="239" t="s">
        <v>150</v>
      </c>
      <c r="AU1906" s="239" t="s">
        <v>148</v>
      </c>
      <c r="AV1906" s="13" t="s">
        <v>81</v>
      </c>
      <c r="AW1906" s="13" t="s">
        <v>30</v>
      </c>
      <c r="AX1906" s="13" t="s">
        <v>73</v>
      </c>
      <c r="AY1906" s="239" t="s">
        <v>140</v>
      </c>
    </row>
    <row r="1907" s="14" customFormat="1">
      <c r="A1907" s="14"/>
      <c r="B1907" s="240"/>
      <c r="C1907" s="241"/>
      <c r="D1907" s="231" t="s">
        <v>150</v>
      </c>
      <c r="E1907" s="242" t="s">
        <v>1</v>
      </c>
      <c r="F1907" s="243" t="s">
        <v>256</v>
      </c>
      <c r="G1907" s="241"/>
      <c r="H1907" s="244">
        <v>16.364000000000001</v>
      </c>
      <c r="I1907" s="245"/>
      <c r="J1907" s="241"/>
      <c r="K1907" s="241"/>
      <c r="L1907" s="246"/>
      <c r="M1907" s="247"/>
      <c r="N1907" s="248"/>
      <c r="O1907" s="248"/>
      <c r="P1907" s="248"/>
      <c r="Q1907" s="248"/>
      <c r="R1907" s="248"/>
      <c r="S1907" s="248"/>
      <c r="T1907" s="249"/>
      <c r="U1907" s="14"/>
      <c r="V1907" s="14"/>
      <c r="W1907" s="14"/>
      <c r="X1907" s="14"/>
      <c r="Y1907" s="14"/>
      <c r="Z1907" s="14"/>
      <c r="AA1907" s="14"/>
      <c r="AB1907" s="14"/>
      <c r="AC1907" s="14"/>
      <c r="AD1907" s="14"/>
      <c r="AE1907" s="14"/>
      <c r="AT1907" s="250" t="s">
        <v>150</v>
      </c>
      <c r="AU1907" s="250" t="s">
        <v>148</v>
      </c>
      <c r="AV1907" s="14" t="s">
        <v>148</v>
      </c>
      <c r="AW1907" s="14" t="s">
        <v>30</v>
      </c>
      <c r="AX1907" s="14" t="s">
        <v>73</v>
      </c>
      <c r="AY1907" s="250" t="s">
        <v>140</v>
      </c>
    </row>
    <row r="1908" s="13" customFormat="1">
      <c r="A1908" s="13"/>
      <c r="B1908" s="229"/>
      <c r="C1908" s="230"/>
      <c r="D1908" s="231" t="s">
        <v>150</v>
      </c>
      <c r="E1908" s="232" t="s">
        <v>1</v>
      </c>
      <c r="F1908" s="233" t="s">
        <v>219</v>
      </c>
      <c r="G1908" s="230"/>
      <c r="H1908" s="232" t="s">
        <v>1</v>
      </c>
      <c r="I1908" s="234"/>
      <c r="J1908" s="230"/>
      <c r="K1908" s="230"/>
      <c r="L1908" s="235"/>
      <c r="M1908" s="236"/>
      <c r="N1908" s="237"/>
      <c r="O1908" s="237"/>
      <c r="P1908" s="237"/>
      <c r="Q1908" s="237"/>
      <c r="R1908" s="237"/>
      <c r="S1908" s="237"/>
      <c r="T1908" s="238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39" t="s">
        <v>150</v>
      </c>
      <c r="AU1908" s="239" t="s">
        <v>148</v>
      </c>
      <c r="AV1908" s="13" t="s">
        <v>81</v>
      </c>
      <c r="AW1908" s="13" t="s">
        <v>30</v>
      </c>
      <c r="AX1908" s="13" t="s">
        <v>73</v>
      </c>
      <c r="AY1908" s="239" t="s">
        <v>140</v>
      </c>
    </row>
    <row r="1909" s="14" customFormat="1">
      <c r="A1909" s="14"/>
      <c r="B1909" s="240"/>
      <c r="C1909" s="241"/>
      <c r="D1909" s="231" t="s">
        <v>150</v>
      </c>
      <c r="E1909" s="242" t="s">
        <v>1</v>
      </c>
      <c r="F1909" s="243" t="s">
        <v>257</v>
      </c>
      <c r="G1909" s="241"/>
      <c r="H1909" s="244">
        <v>12.864000000000001</v>
      </c>
      <c r="I1909" s="245"/>
      <c r="J1909" s="241"/>
      <c r="K1909" s="241"/>
      <c r="L1909" s="246"/>
      <c r="M1909" s="247"/>
      <c r="N1909" s="248"/>
      <c r="O1909" s="248"/>
      <c r="P1909" s="248"/>
      <c r="Q1909" s="248"/>
      <c r="R1909" s="248"/>
      <c r="S1909" s="248"/>
      <c r="T1909" s="249"/>
      <c r="U1909" s="14"/>
      <c r="V1909" s="14"/>
      <c r="W1909" s="14"/>
      <c r="X1909" s="14"/>
      <c r="Y1909" s="14"/>
      <c r="Z1909" s="14"/>
      <c r="AA1909" s="14"/>
      <c r="AB1909" s="14"/>
      <c r="AC1909" s="14"/>
      <c r="AD1909" s="14"/>
      <c r="AE1909" s="14"/>
      <c r="AT1909" s="250" t="s">
        <v>150</v>
      </c>
      <c r="AU1909" s="250" t="s">
        <v>148</v>
      </c>
      <c r="AV1909" s="14" t="s">
        <v>148</v>
      </c>
      <c r="AW1909" s="14" t="s">
        <v>30</v>
      </c>
      <c r="AX1909" s="14" t="s">
        <v>73</v>
      </c>
      <c r="AY1909" s="250" t="s">
        <v>140</v>
      </c>
    </row>
    <row r="1910" s="13" customFormat="1">
      <c r="A1910" s="13"/>
      <c r="B1910" s="229"/>
      <c r="C1910" s="230"/>
      <c r="D1910" s="231" t="s">
        <v>150</v>
      </c>
      <c r="E1910" s="232" t="s">
        <v>1</v>
      </c>
      <c r="F1910" s="233" t="s">
        <v>221</v>
      </c>
      <c r="G1910" s="230"/>
      <c r="H1910" s="232" t="s">
        <v>1</v>
      </c>
      <c r="I1910" s="234"/>
      <c r="J1910" s="230"/>
      <c r="K1910" s="230"/>
      <c r="L1910" s="235"/>
      <c r="M1910" s="236"/>
      <c r="N1910" s="237"/>
      <c r="O1910" s="237"/>
      <c r="P1910" s="237"/>
      <c r="Q1910" s="237"/>
      <c r="R1910" s="237"/>
      <c r="S1910" s="237"/>
      <c r="T1910" s="238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39" t="s">
        <v>150</v>
      </c>
      <c r="AU1910" s="239" t="s">
        <v>148</v>
      </c>
      <c r="AV1910" s="13" t="s">
        <v>81</v>
      </c>
      <c r="AW1910" s="13" t="s">
        <v>30</v>
      </c>
      <c r="AX1910" s="13" t="s">
        <v>73</v>
      </c>
      <c r="AY1910" s="239" t="s">
        <v>140</v>
      </c>
    </row>
    <row r="1911" s="14" customFormat="1">
      <c r="A1911" s="14"/>
      <c r="B1911" s="240"/>
      <c r="C1911" s="241"/>
      <c r="D1911" s="231" t="s">
        <v>150</v>
      </c>
      <c r="E1911" s="242" t="s">
        <v>1</v>
      </c>
      <c r="F1911" s="243" t="s">
        <v>258</v>
      </c>
      <c r="G1911" s="241"/>
      <c r="H1911" s="244">
        <v>33.152000000000001</v>
      </c>
      <c r="I1911" s="245"/>
      <c r="J1911" s="241"/>
      <c r="K1911" s="241"/>
      <c r="L1911" s="246"/>
      <c r="M1911" s="247"/>
      <c r="N1911" s="248"/>
      <c r="O1911" s="248"/>
      <c r="P1911" s="248"/>
      <c r="Q1911" s="248"/>
      <c r="R1911" s="248"/>
      <c r="S1911" s="248"/>
      <c r="T1911" s="249"/>
      <c r="U1911" s="14"/>
      <c r="V1911" s="14"/>
      <c r="W1911" s="14"/>
      <c r="X1911" s="14"/>
      <c r="Y1911" s="14"/>
      <c r="Z1911" s="14"/>
      <c r="AA1911" s="14"/>
      <c r="AB1911" s="14"/>
      <c r="AC1911" s="14"/>
      <c r="AD1911" s="14"/>
      <c r="AE1911" s="14"/>
      <c r="AT1911" s="250" t="s">
        <v>150</v>
      </c>
      <c r="AU1911" s="250" t="s">
        <v>148</v>
      </c>
      <c r="AV1911" s="14" t="s">
        <v>148</v>
      </c>
      <c r="AW1911" s="14" t="s">
        <v>30</v>
      </c>
      <c r="AX1911" s="14" t="s">
        <v>73</v>
      </c>
      <c r="AY1911" s="250" t="s">
        <v>140</v>
      </c>
    </row>
    <row r="1912" s="13" customFormat="1">
      <c r="A1912" s="13"/>
      <c r="B1912" s="229"/>
      <c r="C1912" s="230"/>
      <c r="D1912" s="231" t="s">
        <v>150</v>
      </c>
      <c r="E1912" s="232" t="s">
        <v>1</v>
      </c>
      <c r="F1912" s="233" t="s">
        <v>259</v>
      </c>
      <c r="G1912" s="230"/>
      <c r="H1912" s="232" t="s">
        <v>1</v>
      </c>
      <c r="I1912" s="234"/>
      <c r="J1912" s="230"/>
      <c r="K1912" s="230"/>
      <c r="L1912" s="235"/>
      <c r="M1912" s="236"/>
      <c r="N1912" s="237"/>
      <c r="O1912" s="237"/>
      <c r="P1912" s="237"/>
      <c r="Q1912" s="237"/>
      <c r="R1912" s="237"/>
      <c r="S1912" s="237"/>
      <c r="T1912" s="238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39" t="s">
        <v>150</v>
      </c>
      <c r="AU1912" s="239" t="s">
        <v>148</v>
      </c>
      <c r="AV1912" s="13" t="s">
        <v>81</v>
      </c>
      <c r="AW1912" s="13" t="s">
        <v>30</v>
      </c>
      <c r="AX1912" s="13" t="s">
        <v>73</v>
      </c>
      <c r="AY1912" s="239" t="s">
        <v>140</v>
      </c>
    </row>
    <row r="1913" s="14" customFormat="1">
      <c r="A1913" s="14"/>
      <c r="B1913" s="240"/>
      <c r="C1913" s="241"/>
      <c r="D1913" s="231" t="s">
        <v>150</v>
      </c>
      <c r="E1913" s="242" t="s">
        <v>1</v>
      </c>
      <c r="F1913" s="243" t="s">
        <v>260</v>
      </c>
      <c r="G1913" s="241"/>
      <c r="H1913" s="244">
        <v>60.505000000000003</v>
      </c>
      <c r="I1913" s="245"/>
      <c r="J1913" s="241"/>
      <c r="K1913" s="241"/>
      <c r="L1913" s="246"/>
      <c r="M1913" s="247"/>
      <c r="N1913" s="248"/>
      <c r="O1913" s="248"/>
      <c r="P1913" s="248"/>
      <c r="Q1913" s="248"/>
      <c r="R1913" s="248"/>
      <c r="S1913" s="248"/>
      <c r="T1913" s="249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50" t="s">
        <v>150</v>
      </c>
      <c r="AU1913" s="250" t="s">
        <v>148</v>
      </c>
      <c r="AV1913" s="14" t="s">
        <v>148</v>
      </c>
      <c r="AW1913" s="14" t="s">
        <v>30</v>
      </c>
      <c r="AX1913" s="14" t="s">
        <v>73</v>
      </c>
      <c r="AY1913" s="250" t="s">
        <v>140</v>
      </c>
    </row>
    <row r="1914" s="13" customFormat="1">
      <c r="A1914" s="13"/>
      <c r="B1914" s="229"/>
      <c r="C1914" s="230"/>
      <c r="D1914" s="231" t="s">
        <v>150</v>
      </c>
      <c r="E1914" s="232" t="s">
        <v>1</v>
      </c>
      <c r="F1914" s="233" t="s">
        <v>225</v>
      </c>
      <c r="G1914" s="230"/>
      <c r="H1914" s="232" t="s">
        <v>1</v>
      </c>
      <c r="I1914" s="234"/>
      <c r="J1914" s="230"/>
      <c r="K1914" s="230"/>
      <c r="L1914" s="235"/>
      <c r="M1914" s="236"/>
      <c r="N1914" s="237"/>
      <c r="O1914" s="237"/>
      <c r="P1914" s="237"/>
      <c r="Q1914" s="237"/>
      <c r="R1914" s="237"/>
      <c r="S1914" s="237"/>
      <c r="T1914" s="238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39" t="s">
        <v>150</v>
      </c>
      <c r="AU1914" s="239" t="s">
        <v>148</v>
      </c>
      <c r="AV1914" s="13" t="s">
        <v>81</v>
      </c>
      <c r="AW1914" s="13" t="s">
        <v>30</v>
      </c>
      <c r="AX1914" s="13" t="s">
        <v>73</v>
      </c>
      <c r="AY1914" s="239" t="s">
        <v>140</v>
      </c>
    </row>
    <row r="1915" s="14" customFormat="1">
      <c r="A1915" s="14"/>
      <c r="B1915" s="240"/>
      <c r="C1915" s="241"/>
      <c r="D1915" s="231" t="s">
        <v>150</v>
      </c>
      <c r="E1915" s="242" t="s">
        <v>1</v>
      </c>
      <c r="F1915" s="243" t="s">
        <v>261</v>
      </c>
      <c r="G1915" s="241"/>
      <c r="H1915" s="244">
        <v>54.088999999999999</v>
      </c>
      <c r="I1915" s="245"/>
      <c r="J1915" s="241"/>
      <c r="K1915" s="241"/>
      <c r="L1915" s="246"/>
      <c r="M1915" s="247"/>
      <c r="N1915" s="248"/>
      <c r="O1915" s="248"/>
      <c r="P1915" s="248"/>
      <c r="Q1915" s="248"/>
      <c r="R1915" s="248"/>
      <c r="S1915" s="248"/>
      <c r="T1915" s="249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50" t="s">
        <v>150</v>
      </c>
      <c r="AU1915" s="250" t="s">
        <v>148</v>
      </c>
      <c r="AV1915" s="14" t="s">
        <v>148</v>
      </c>
      <c r="AW1915" s="14" t="s">
        <v>30</v>
      </c>
      <c r="AX1915" s="14" t="s">
        <v>73</v>
      </c>
      <c r="AY1915" s="250" t="s">
        <v>140</v>
      </c>
    </row>
    <row r="1916" s="13" customFormat="1">
      <c r="A1916" s="13"/>
      <c r="B1916" s="229"/>
      <c r="C1916" s="230"/>
      <c r="D1916" s="231" t="s">
        <v>150</v>
      </c>
      <c r="E1916" s="232" t="s">
        <v>1</v>
      </c>
      <c r="F1916" s="233" t="s">
        <v>262</v>
      </c>
      <c r="G1916" s="230"/>
      <c r="H1916" s="232" t="s">
        <v>1</v>
      </c>
      <c r="I1916" s="234"/>
      <c r="J1916" s="230"/>
      <c r="K1916" s="230"/>
      <c r="L1916" s="235"/>
      <c r="M1916" s="236"/>
      <c r="N1916" s="237"/>
      <c r="O1916" s="237"/>
      <c r="P1916" s="237"/>
      <c r="Q1916" s="237"/>
      <c r="R1916" s="237"/>
      <c r="S1916" s="237"/>
      <c r="T1916" s="238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39" t="s">
        <v>150</v>
      </c>
      <c r="AU1916" s="239" t="s">
        <v>148</v>
      </c>
      <c r="AV1916" s="13" t="s">
        <v>81</v>
      </c>
      <c r="AW1916" s="13" t="s">
        <v>30</v>
      </c>
      <c r="AX1916" s="13" t="s">
        <v>73</v>
      </c>
      <c r="AY1916" s="239" t="s">
        <v>140</v>
      </c>
    </row>
    <row r="1917" s="14" customFormat="1">
      <c r="A1917" s="14"/>
      <c r="B1917" s="240"/>
      <c r="C1917" s="241"/>
      <c r="D1917" s="231" t="s">
        <v>150</v>
      </c>
      <c r="E1917" s="242" t="s">
        <v>1</v>
      </c>
      <c r="F1917" s="243" t="s">
        <v>263</v>
      </c>
      <c r="G1917" s="241"/>
      <c r="H1917" s="244">
        <v>-21.417000000000002</v>
      </c>
      <c r="I1917" s="245"/>
      <c r="J1917" s="241"/>
      <c r="K1917" s="241"/>
      <c r="L1917" s="246"/>
      <c r="M1917" s="247"/>
      <c r="N1917" s="248"/>
      <c r="O1917" s="248"/>
      <c r="P1917" s="248"/>
      <c r="Q1917" s="248"/>
      <c r="R1917" s="248"/>
      <c r="S1917" s="248"/>
      <c r="T1917" s="249"/>
      <c r="U1917" s="14"/>
      <c r="V1917" s="14"/>
      <c r="W1917" s="14"/>
      <c r="X1917" s="14"/>
      <c r="Y1917" s="14"/>
      <c r="Z1917" s="14"/>
      <c r="AA1917" s="14"/>
      <c r="AB1917" s="14"/>
      <c r="AC1917" s="14"/>
      <c r="AD1917" s="14"/>
      <c r="AE1917" s="14"/>
      <c r="AT1917" s="250" t="s">
        <v>150</v>
      </c>
      <c r="AU1917" s="250" t="s">
        <v>148</v>
      </c>
      <c r="AV1917" s="14" t="s">
        <v>148</v>
      </c>
      <c r="AW1917" s="14" t="s">
        <v>30</v>
      </c>
      <c r="AX1917" s="14" t="s">
        <v>73</v>
      </c>
      <c r="AY1917" s="250" t="s">
        <v>140</v>
      </c>
    </row>
    <row r="1918" s="13" customFormat="1">
      <c r="A1918" s="13"/>
      <c r="B1918" s="229"/>
      <c r="C1918" s="230"/>
      <c r="D1918" s="231" t="s">
        <v>150</v>
      </c>
      <c r="E1918" s="232" t="s">
        <v>1</v>
      </c>
      <c r="F1918" s="233" t="s">
        <v>264</v>
      </c>
      <c r="G1918" s="230"/>
      <c r="H1918" s="232" t="s">
        <v>1</v>
      </c>
      <c r="I1918" s="234"/>
      <c r="J1918" s="230"/>
      <c r="K1918" s="230"/>
      <c r="L1918" s="235"/>
      <c r="M1918" s="236"/>
      <c r="N1918" s="237"/>
      <c r="O1918" s="237"/>
      <c r="P1918" s="237"/>
      <c r="Q1918" s="237"/>
      <c r="R1918" s="237"/>
      <c r="S1918" s="237"/>
      <c r="T1918" s="238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T1918" s="239" t="s">
        <v>150</v>
      </c>
      <c r="AU1918" s="239" t="s">
        <v>148</v>
      </c>
      <c r="AV1918" s="13" t="s">
        <v>81</v>
      </c>
      <c r="AW1918" s="13" t="s">
        <v>30</v>
      </c>
      <c r="AX1918" s="13" t="s">
        <v>73</v>
      </c>
      <c r="AY1918" s="239" t="s">
        <v>140</v>
      </c>
    </row>
    <row r="1919" s="14" customFormat="1">
      <c r="A1919" s="14"/>
      <c r="B1919" s="240"/>
      <c r="C1919" s="241"/>
      <c r="D1919" s="231" t="s">
        <v>150</v>
      </c>
      <c r="E1919" s="242" t="s">
        <v>1</v>
      </c>
      <c r="F1919" s="243" t="s">
        <v>265</v>
      </c>
      <c r="G1919" s="241"/>
      <c r="H1919" s="244">
        <v>-5.4560000000000004</v>
      </c>
      <c r="I1919" s="245"/>
      <c r="J1919" s="241"/>
      <c r="K1919" s="241"/>
      <c r="L1919" s="246"/>
      <c r="M1919" s="247"/>
      <c r="N1919" s="248"/>
      <c r="O1919" s="248"/>
      <c r="P1919" s="248"/>
      <c r="Q1919" s="248"/>
      <c r="R1919" s="248"/>
      <c r="S1919" s="248"/>
      <c r="T1919" s="249"/>
      <c r="U1919" s="14"/>
      <c r="V1919" s="14"/>
      <c r="W1919" s="14"/>
      <c r="X1919" s="14"/>
      <c r="Y1919" s="14"/>
      <c r="Z1919" s="14"/>
      <c r="AA1919" s="14"/>
      <c r="AB1919" s="14"/>
      <c r="AC1919" s="14"/>
      <c r="AD1919" s="14"/>
      <c r="AE1919" s="14"/>
      <c r="AT1919" s="250" t="s">
        <v>150</v>
      </c>
      <c r="AU1919" s="250" t="s">
        <v>148</v>
      </c>
      <c r="AV1919" s="14" t="s">
        <v>148</v>
      </c>
      <c r="AW1919" s="14" t="s">
        <v>30</v>
      </c>
      <c r="AX1919" s="14" t="s">
        <v>73</v>
      </c>
      <c r="AY1919" s="250" t="s">
        <v>140</v>
      </c>
    </row>
    <row r="1920" s="15" customFormat="1">
      <c r="A1920" s="15"/>
      <c r="B1920" s="262"/>
      <c r="C1920" s="263"/>
      <c r="D1920" s="231" t="s">
        <v>150</v>
      </c>
      <c r="E1920" s="264" t="s">
        <v>1</v>
      </c>
      <c r="F1920" s="265" t="s">
        <v>188</v>
      </c>
      <c r="G1920" s="263"/>
      <c r="H1920" s="266">
        <v>252.50400000000005</v>
      </c>
      <c r="I1920" s="267"/>
      <c r="J1920" s="263"/>
      <c r="K1920" s="263"/>
      <c r="L1920" s="268"/>
      <c r="M1920" s="269"/>
      <c r="N1920" s="270"/>
      <c r="O1920" s="270"/>
      <c r="P1920" s="270"/>
      <c r="Q1920" s="270"/>
      <c r="R1920" s="270"/>
      <c r="S1920" s="270"/>
      <c r="T1920" s="271"/>
      <c r="U1920" s="15"/>
      <c r="V1920" s="15"/>
      <c r="W1920" s="15"/>
      <c r="X1920" s="15"/>
      <c r="Y1920" s="15"/>
      <c r="Z1920" s="15"/>
      <c r="AA1920" s="15"/>
      <c r="AB1920" s="15"/>
      <c r="AC1920" s="15"/>
      <c r="AD1920" s="15"/>
      <c r="AE1920" s="15"/>
      <c r="AT1920" s="272" t="s">
        <v>150</v>
      </c>
      <c r="AU1920" s="272" t="s">
        <v>148</v>
      </c>
      <c r="AV1920" s="15" t="s">
        <v>147</v>
      </c>
      <c r="AW1920" s="15" t="s">
        <v>30</v>
      </c>
      <c r="AX1920" s="15" t="s">
        <v>81</v>
      </c>
      <c r="AY1920" s="272" t="s">
        <v>140</v>
      </c>
    </row>
    <row r="1921" s="2" customFormat="1" ht="33" customHeight="1">
      <c r="A1921" s="38"/>
      <c r="B1921" s="39"/>
      <c r="C1921" s="215" t="s">
        <v>2150</v>
      </c>
      <c r="D1921" s="215" t="s">
        <v>143</v>
      </c>
      <c r="E1921" s="216" t="s">
        <v>2151</v>
      </c>
      <c r="F1921" s="217" t="s">
        <v>2152</v>
      </c>
      <c r="G1921" s="218" t="s">
        <v>146</v>
      </c>
      <c r="H1921" s="219">
        <v>252.50399999999999</v>
      </c>
      <c r="I1921" s="220"/>
      <c r="J1921" s="221">
        <f>ROUND(I1921*H1921,2)</f>
        <v>0</v>
      </c>
      <c r="K1921" s="222"/>
      <c r="L1921" s="44"/>
      <c r="M1921" s="223" t="s">
        <v>1</v>
      </c>
      <c r="N1921" s="224" t="s">
        <v>39</v>
      </c>
      <c r="O1921" s="91"/>
      <c r="P1921" s="225">
        <f>O1921*H1921</f>
        <v>0</v>
      </c>
      <c r="Q1921" s="225">
        <v>0.00025999999999999998</v>
      </c>
      <c r="R1921" s="225">
        <f>Q1921*H1921</f>
        <v>0.065651039999999994</v>
      </c>
      <c r="S1921" s="225">
        <v>0</v>
      </c>
      <c r="T1921" s="226">
        <f>S1921*H1921</f>
        <v>0</v>
      </c>
      <c r="U1921" s="38"/>
      <c r="V1921" s="38"/>
      <c r="W1921" s="38"/>
      <c r="X1921" s="38"/>
      <c r="Y1921" s="38"/>
      <c r="Z1921" s="38"/>
      <c r="AA1921" s="38"/>
      <c r="AB1921" s="38"/>
      <c r="AC1921" s="38"/>
      <c r="AD1921" s="38"/>
      <c r="AE1921" s="38"/>
      <c r="AR1921" s="227" t="s">
        <v>266</v>
      </c>
      <c r="AT1921" s="227" t="s">
        <v>143</v>
      </c>
      <c r="AU1921" s="227" t="s">
        <v>148</v>
      </c>
      <c r="AY1921" s="17" t="s">
        <v>140</v>
      </c>
      <c r="BE1921" s="228">
        <f>IF(N1921="základní",J1921,0)</f>
        <v>0</v>
      </c>
      <c r="BF1921" s="228">
        <f>IF(N1921="snížená",J1921,0)</f>
        <v>0</v>
      </c>
      <c r="BG1921" s="228">
        <f>IF(N1921="zákl. přenesená",J1921,0)</f>
        <v>0</v>
      </c>
      <c r="BH1921" s="228">
        <f>IF(N1921="sníž. přenesená",J1921,0)</f>
        <v>0</v>
      </c>
      <c r="BI1921" s="228">
        <f>IF(N1921="nulová",J1921,0)</f>
        <v>0</v>
      </c>
      <c r="BJ1921" s="17" t="s">
        <v>148</v>
      </c>
      <c r="BK1921" s="228">
        <f>ROUND(I1921*H1921,2)</f>
        <v>0</v>
      </c>
      <c r="BL1921" s="17" t="s">
        <v>266</v>
      </c>
      <c r="BM1921" s="227" t="s">
        <v>2153</v>
      </c>
    </row>
    <row r="1922" s="13" customFormat="1">
      <c r="A1922" s="13"/>
      <c r="B1922" s="229"/>
      <c r="C1922" s="230"/>
      <c r="D1922" s="231" t="s">
        <v>150</v>
      </c>
      <c r="E1922" s="232" t="s">
        <v>1</v>
      </c>
      <c r="F1922" s="233" t="s">
        <v>2108</v>
      </c>
      <c r="G1922" s="230"/>
      <c r="H1922" s="232" t="s">
        <v>1</v>
      </c>
      <c r="I1922" s="234"/>
      <c r="J1922" s="230"/>
      <c r="K1922" s="230"/>
      <c r="L1922" s="235"/>
      <c r="M1922" s="236"/>
      <c r="N1922" s="237"/>
      <c r="O1922" s="237"/>
      <c r="P1922" s="237"/>
      <c r="Q1922" s="237"/>
      <c r="R1922" s="237"/>
      <c r="S1922" s="237"/>
      <c r="T1922" s="23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9" t="s">
        <v>150</v>
      </c>
      <c r="AU1922" s="239" t="s">
        <v>148</v>
      </c>
      <c r="AV1922" s="13" t="s">
        <v>81</v>
      </c>
      <c r="AW1922" s="13" t="s">
        <v>30</v>
      </c>
      <c r="AX1922" s="13" t="s">
        <v>73</v>
      </c>
      <c r="AY1922" s="239" t="s">
        <v>140</v>
      </c>
    </row>
    <row r="1923" s="13" customFormat="1">
      <c r="A1923" s="13"/>
      <c r="B1923" s="229"/>
      <c r="C1923" s="230"/>
      <c r="D1923" s="231" t="s">
        <v>150</v>
      </c>
      <c r="E1923" s="232" t="s">
        <v>1</v>
      </c>
      <c r="F1923" s="233" t="s">
        <v>215</v>
      </c>
      <c r="G1923" s="230"/>
      <c r="H1923" s="232" t="s">
        <v>1</v>
      </c>
      <c r="I1923" s="234"/>
      <c r="J1923" s="230"/>
      <c r="K1923" s="230"/>
      <c r="L1923" s="235"/>
      <c r="M1923" s="236"/>
      <c r="N1923" s="237"/>
      <c r="O1923" s="237"/>
      <c r="P1923" s="237"/>
      <c r="Q1923" s="237"/>
      <c r="R1923" s="237"/>
      <c r="S1923" s="237"/>
      <c r="T1923" s="238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39" t="s">
        <v>150</v>
      </c>
      <c r="AU1923" s="239" t="s">
        <v>148</v>
      </c>
      <c r="AV1923" s="13" t="s">
        <v>81</v>
      </c>
      <c r="AW1923" s="13" t="s">
        <v>30</v>
      </c>
      <c r="AX1923" s="13" t="s">
        <v>73</v>
      </c>
      <c r="AY1923" s="239" t="s">
        <v>140</v>
      </c>
    </row>
    <row r="1924" s="14" customFormat="1">
      <c r="A1924" s="14"/>
      <c r="B1924" s="240"/>
      <c r="C1924" s="241"/>
      <c r="D1924" s="231" t="s">
        <v>150</v>
      </c>
      <c r="E1924" s="242" t="s">
        <v>1</v>
      </c>
      <c r="F1924" s="243" t="s">
        <v>216</v>
      </c>
      <c r="G1924" s="241"/>
      <c r="H1924" s="244">
        <v>10.028000000000001</v>
      </c>
      <c r="I1924" s="245"/>
      <c r="J1924" s="241"/>
      <c r="K1924" s="241"/>
      <c r="L1924" s="246"/>
      <c r="M1924" s="247"/>
      <c r="N1924" s="248"/>
      <c r="O1924" s="248"/>
      <c r="P1924" s="248"/>
      <c r="Q1924" s="248"/>
      <c r="R1924" s="248"/>
      <c r="S1924" s="248"/>
      <c r="T1924" s="249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50" t="s">
        <v>150</v>
      </c>
      <c r="AU1924" s="250" t="s">
        <v>148</v>
      </c>
      <c r="AV1924" s="14" t="s">
        <v>148</v>
      </c>
      <c r="AW1924" s="14" t="s">
        <v>30</v>
      </c>
      <c r="AX1924" s="14" t="s">
        <v>73</v>
      </c>
      <c r="AY1924" s="250" t="s">
        <v>140</v>
      </c>
    </row>
    <row r="1925" s="13" customFormat="1">
      <c r="A1925" s="13"/>
      <c r="B1925" s="229"/>
      <c r="C1925" s="230"/>
      <c r="D1925" s="231" t="s">
        <v>150</v>
      </c>
      <c r="E1925" s="232" t="s">
        <v>1</v>
      </c>
      <c r="F1925" s="233" t="s">
        <v>217</v>
      </c>
      <c r="G1925" s="230"/>
      <c r="H1925" s="232" t="s">
        <v>1</v>
      </c>
      <c r="I1925" s="234"/>
      <c r="J1925" s="230"/>
      <c r="K1925" s="230"/>
      <c r="L1925" s="235"/>
      <c r="M1925" s="236"/>
      <c r="N1925" s="237"/>
      <c r="O1925" s="237"/>
      <c r="P1925" s="237"/>
      <c r="Q1925" s="237"/>
      <c r="R1925" s="237"/>
      <c r="S1925" s="237"/>
      <c r="T1925" s="238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39" t="s">
        <v>150</v>
      </c>
      <c r="AU1925" s="239" t="s">
        <v>148</v>
      </c>
      <c r="AV1925" s="13" t="s">
        <v>81</v>
      </c>
      <c r="AW1925" s="13" t="s">
        <v>30</v>
      </c>
      <c r="AX1925" s="13" t="s">
        <v>73</v>
      </c>
      <c r="AY1925" s="239" t="s">
        <v>140</v>
      </c>
    </row>
    <row r="1926" s="14" customFormat="1">
      <c r="A1926" s="14"/>
      <c r="B1926" s="240"/>
      <c r="C1926" s="241"/>
      <c r="D1926" s="231" t="s">
        <v>150</v>
      </c>
      <c r="E1926" s="242" t="s">
        <v>1</v>
      </c>
      <c r="F1926" s="243" t="s">
        <v>218</v>
      </c>
      <c r="G1926" s="241"/>
      <c r="H1926" s="244">
        <v>2.04</v>
      </c>
      <c r="I1926" s="245"/>
      <c r="J1926" s="241"/>
      <c r="K1926" s="241"/>
      <c r="L1926" s="246"/>
      <c r="M1926" s="247"/>
      <c r="N1926" s="248"/>
      <c r="O1926" s="248"/>
      <c r="P1926" s="248"/>
      <c r="Q1926" s="248"/>
      <c r="R1926" s="248"/>
      <c r="S1926" s="248"/>
      <c r="T1926" s="249"/>
      <c r="U1926" s="14"/>
      <c r="V1926" s="14"/>
      <c r="W1926" s="14"/>
      <c r="X1926" s="14"/>
      <c r="Y1926" s="14"/>
      <c r="Z1926" s="14"/>
      <c r="AA1926" s="14"/>
      <c r="AB1926" s="14"/>
      <c r="AC1926" s="14"/>
      <c r="AD1926" s="14"/>
      <c r="AE1926" s="14"/>
      <c r="AT1926" s="250" t="s">
        <v>150</v>
      </c>
      <c r="AU1926" s="250" t="s">
        <v>148</v>
      </c>
      <c r="AV1926" s="14" t="s">
        <v>148</v>
      </c>
      <c r="AW1926" s="14" t="s">
        <v>30</v>
      </c>
      <c r="AX1926" s="14" t="s">
        <v>73</v>
      </c>
      <c r="AY1926" s="250" t="s">
        <v>140</v>
      </c>
    </row>
    <row r="1927" s="13" customFormat="1">
      <c r="A1927" s="13"/>
      <c r="B1927" s="229"/>
      <c r="C1927" s="230"/>
      <c r="D1927" s="231" t="s">
        <v>150</v>
      </c>
      <c r="E1927" s="232" t="s">
        <v>1</v>
      </c>
      <c r="F1927" s="233" t="s">
        <v>219</v>
      </c>
      <c r="G1927" s="230"/>
      <c r="H1927" s="232" t="s">
        <v>1</v>
      </c>
      <c r="I1927" s="234"/>
      <c r="J1927" s="230"/>
      <c r="K1927" s="230"/>
      <c r="L1927" s="235"/>
      <c r="M1927" s="236"/>
      <c r="N1927" s="237"/>
      <c r="O1927" s="237"/>
      <c r="P1927" s="237"/>
      <c r="Q1927" s="237"/>
      <c r="R1927" s="237"/>
      <c r="S1927" s="237"/>
      <c r="T1927" s="238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T1927" s="239" t="s">
        <v>150</v>
      </c>
      <c r="AU1927" s="239" t="s">
        <v>148</v>
      </c>
      <c r="AV1927" s="13" t="s">
        <v>81</v>
      </c>
      <c r="AW1927" s="13" t="s">
        <v>30</v>
      </c>
      <c r="AX1927" s="13" t="s">
        <v>73</v>
      </c>
      <c r="AY1927" s="239" t="s">
        <v>140</v>
      </c>
    </row>
    <row r="1928" s="14" customFormat="1">
      <c r="A1928" s="14"/>
      <c r="B1928" s="240"/>
      <c r="C1928" s="241"/>
      <c r="D1928" s="231" t="s">
        <v>150</v>
      </c>
      <c r="E1928" s="242" t="s">
        <v>1</v>
      </c>
      <c r="F1928" s="243" t="s">
        <v>220</v>
      </c>
      <c r="G1928" s="241"/>
      <c r="H1928" s="244">
        <v>1.1719999999999999</v>
      </c>
      <c r="I1928" s="245"/>
      <c r="J1928" s="241"/>
      <c r="K1928" s="241"/>
      <c r="L1928" s="246"/>
      <c r="M1928" s="247"/>
      <c r="N1928" s="248"/>
      <c r="O1928" s="248"/>
      <c r="P1928" s="248"/>
      <c r="Q1928" s="248"/>
      <c r="R1928" s="248"/>
      <c r="S1928" s="248"/>
      <c r="T1928" s="249"/>
      <c r="U1928" s="14"/>
      <c r="V1928" s="14"/>
      <c r="W1928" s="14"/>
      <c r="X1928" s="14"/>
      <c r="Y1928" s="14"/>
      <c r="Z1928" s="14"/>
      <c r="AA1928" s="14"/>
      <c r="AB1928" s="14"/>
      <c r="AC1928" s="14"/>
      <c r="AD1928" s="14"/>
      <c r="AE1928" s="14"/>
      <c r="AT1928" s="250" t="s">
        <v>150</v>
      </c>
      <c r="AU1928" s="250" t="s">
        <v>148</v>
      </c>
      <c r="AV1928" s="14" t="s">
        <v>148</v>
      </c>
      <c r="AW1928" s="14" t="s">
        <v>30</v>
      </c>
      <c r="AX1928" s="14" t="s">
        <v>73</v>
      </c>
      <c r="AY1928" s="250" t="s">
        <v>140</v>
      </c>
    </row>
    <row r="1929" s="13" customFormat="1">
      <c r="A1929" s="13"/>
      <c r="B1929" s="229"/>
      <c r="C1929" s="230"/>
      <c r="D1929" s="231" t="s">
        <v>150</v>
      </c>
      <c r="E1929" s="232" t="s">
        <v>1</v>
      </c>
      <c r="F1929" s="233" t="s">
        <v>221</v>
      </c>
      <c r="G1929" s="230"/>
      <c r="H1929" s="232" t="s">
        <v>1</v>
      </c>
      <c r="I1929" s="234"/>
      <c r="J1929" s="230"/>
      <c r="K1929" s="230"/>
      <c r="L1929" s="235"/>
      <c r="M1929" s="236"/>
      <c r="N1929" s="237"/>
      <c r="O1929" s="237"/>
      <c r="P1929" s="237"/>
      <c r="Q1929" s="237"/>
      <c r="R1929" s="237"/>
      <c r="S1929" s="237"/>
      <c r="T1929" s="238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39" t="s">
        <v>150</v>
      </c>
      <c r="AU1929" s="239" t="s">
        <v>148</v>
      </c>
      <c r="AV1929" s="13" t="s">
        <v>81</v>
      </c>
      <c r="AW1929" s="13" t="s">
        <v>30</v>
      </c>
      <c r="AX1929" s="13" t="s">
        <v>73</v>
      </c>
      <c r="AY1929" s="239" t="s">
        <v>140</v>
      </c>
    </row>
    <row r="1930" s="14" customFormat="1">
      <c r="A1930" s="14"/>
      <c r="B1930" s="240"/>
      <c r="C1930" s="241"/>
      <c r="D1930" s="231" t="s">
        <v>150</v>
      </c>
      <c r="E1930" s="242" t="s">
        <v>1</v>
      </c>
      <c r="F1930" s="243" t="s">
        <v>222</v>
      </c>
      <c r="G1930" s="241"/>
      <c r="H1930" s="244">
        <v>7.423</v>
      </c>
      <c r="I1930" s="245"/>
      <c r="J1930" s="241"/>
      <c r="K1930" s="241"/>
      <c r="L1930" s="246"/>
      <c r="M1930" s="247"/>
      <c r="N1930" s="248"/>
      <c r="O1930" s="248"/>
      <c r="P1930" s="248"/>
      <c r="Q1930" s="248"/>
      <c r="R1930" s="248"/>
      <c r="S1930" s="248"/>
      <c r="T1930" s="249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50" t="s">
        <v>150</v>
      </c>
      <c r="AU1930" s="250" t="s">
        <v>148</v>
      </c>
      <c r="AV1930" s="14" t="s">
        <v>148</v>
      </c>
      <c r="AW1930" s="14" t="s">
        <v>30</v>
      </c>
      <c r="AX1930" s="14" t="s">
        <v>73</v>
      </c>
      <c r="AY1930" s="250" t="s">
        <v>140</v>
      </c>
    </row>
    <row r="1931" s="13" customFormat="1">
      <c r="A1931" s="13"/>
      <c r="B1931" s="229"/>
      <c r="C1931" s="230"/>
      <c r="D1931" s="231" t="s">
        <v>150</v>
      </c>
      <c r="E1931" s="232" t="s">
        <v>1</v>
      </c>
      <c r="F1931" s="233" t="s">
        <v>223</v>
      </c>
      <c r="G1931" s="230"/>
      <c r="H1931" s="232" t="s">
        <v>1</v>
      </c>
      <c r="I1931" s="234"/>
      <c r="J1931" s="230"/>
      <c r="K1931" s="230"/>
      <c r="L1931" s="235"/>
      <c r="M1931" s="236"/>
      <c r="N1931" s="237"/>
      <c r="O1931" s="237"/>
      <c r="P1931" s="237"/>
      <c r="Q1931" s="237"/>
      <c r="R1931" s="237"/>
      <c r="S1931" s="237"/>
      <c r="T1931" s="238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39" t="s">
        <v>150</v>
      </c>
      <c r="AU1931" s="239" t="s">
        <v>148</v>
      </c>
      <c r="AV1931" s="13" t="s">
        <v>81</v>
      </c>
      <c r="AW1931" s="13" t="s">
        <v>30</v>
      </c>
      <c r="AX1931" s="13" t="s">
        <v>73</v>
      </c>
      <c r="AY1931" s="239" t="s">
        <v>140</v>
      </c>
    </row>
    <row r="1932" s="14" customFormat="1">
      <c r="A1932" s="14"/>
      <c r="B1932" s="240"/>
      <c r="C1932" s="241"/>
      <c r="D1932" s="231" t="s">
        <v>150</v>
      </c>
      <c r="E1932" s="242" t="s">
        <v>1</v>
      </c>
      <c r="F1932" s="243" t="s">
        <v>224</v>
      </c>
      <c r="G1932" s="241"/>
      <c r="H1932" s="244">
        <v>26.372</v>
      </c>
      <c r="I1932" s="245"/>
      <c r="J1932" s="241"/>
      <c r="K1932" s="241"/>
      <c r="L1932" s="246"/>
      <c r="M1932" s="247"/>
      <c r="N1932" s="248"/>
      <c r="O1932" s="248"/>
      <c r="P1932" s="248"/>
      <c r="Q1932" s="248"/>
      <c r="R1932" s="248"/>
      <c r="S1932" s="248"/>
      <c r="T1932" s="249"/>
      <c r="U1932" s="14"/>
      <c r="V1932" s="14"/>
      <c r="W1932" s="14"/>
      <c r="X1932" s="14"/>
      <c r="Y1932" s="14"/>
      <c r="Z1932" s="14"/>
      <c r="AA1932" s="14"/>
      <c r="AB1932" s="14"/>
      <c r="AC1932" s="14"/>
      <c r="AD1932" s="14"/>
      <c r="AE1932" s="14"/>
      <c r="AT1932" s="250" t="s">
        <v>150</v>
      </c>
      <c r="AU1932" s="250" t="s">
        <v>148</v>
      </c>
      <c r="AV1932" s="14" t="s">
        <v>148</v>
      </c>
      <c r="AW1932" s="14" t="s">
        <v>30</v>
      </c>
      <c r="AX1932" s="14" t="s">
        <v>73</v>
      </c>
      <c r="AY1932" s="250" t="s">
        <v>140</v>
      </c>
    </row>
    <row r="1933" s="13" customFormat="1">
      <c r="A1933" s="13"/>
      <c r="B1933" s="229"/>
      <c r="C1933" s="230"/>
      <c r="D1933" s="231" t="s">
        <v>150</v>
      </c>
      <c r="E1933" s="232" t="s">
        <v>1</v>
      </c>
      <c r="F1933" s="233" t="s">
        <v>225</v>
      </c>
      <c r="G1933" s="230"/>
      <c r="H1933" s="232" t="s">
        <v>1</v>
      </c>
      <c r="I1933" s="234"/>
      <c r="J1933" s="230"/>
      <c r="K1933" s="230"/>
      <c r="L1933" s="235"/>
      <c r="M1933" s="236"/>
      <c r="N1933" s="237"/>
      <c r="O1933" s="237"/>
      <c r="P1933" s="237"/>
      <c r="Q1933" s="237"/>
      <c r="R1933" s="237"/>
      <c r="S1933" s="237"/>
      <c r="T1933" s="238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T1933" s="239" t="s">
        <v>150</v>
      </c>
      <c r="AU1933" s="239" t="s">
        <v>148</v>
      </c>
      <c r="AV1933" s="13" t="s">
        <v>81</v>
      </c>
      <c r="AW1933" s="13" t="s">
        <v>30</v>
      </c>
      <c r="AX1933" s="13" t="s">
        <v>73</v>
      </c>
      <c r="AY1933" s="239" t="s">
        <v>140</v>
      </c>
    </row>
    <row r="1934" s="14" customFormat="1">
      <c r="A1934" s="14"/>
      <c r="B1934" s="240"/>
      <c r="C1934" s="241"/>
      <c r="D1934" s="231" t="s">
        <v>150</v>
      </c>
      <c r="E1934" s="242" t="s">
        <v>1</v>
      </c>
      <c r="F1934" s="243" t="s">
        <v>226</v>
      </c>
      <c r="G1934" s="241"/>
      <c r="H1934" s="244">
        <v>22.870000000000001</v>
      </c>
      <c r="I1934" s="245"/>
      <c r="J1934" s="241"/>
      <c r="K1934" s="241"/>
      <c r="L1934" s="246"/>
      <c r="M1934" s="247"/>
      <c r="N1934" s="248"/>
      <c r="O1934" s="248"/>
      <c r="P1934" s="248"/>
      <c r="Q1934" s="248"/>
      <c r="R1934" s="248"/>
      <c r="S1934" s="248"/>
      <c r="T1934" s="249"/>
      <c r="U1934" s="14"/>
      <c r="V1934" s="14"/>
      <c r="W1934" s="14"/>
      <c r="X1934" s="14"/>
      <c r="Y1934" s="14"/>
      <c r="Z1934" s="14"/>
      <c r="AA1934" s="14"/>
      <c r="AB1934" s="14"/>
      <c r="AC1934" s="14"/>
      <c r="AD1934" s="14"/>
      <c r="AE1934" s="14"/>
      <c r="AT1934" s="250" t="s">
        <v>150</v>
      </c>
      <c r="AU1934" s="250" t="s">
        <v>148</v>
      </c>
      <c r="AV1934" s="14" t="s">
        <v>148</v>
      </c>
      <c r="AW1934" s="14" t="s">
        <v>30</v>
      </c>
      <c r="AX1934" s="14" t="s">
        <v>73</v>
      </c>
      <c r="AY1934" s="250" t="s">
        <v>140</v>
      </c>
    </row>
    <row r="1935" s="13" customFormat="1">
      <c r="A1935" s="13"/>
      <c r="B1935" s="229"/>
      <c r="C1935" s="230"/>
      <c r="D1935" s="231" t="s">
        <v>150</v>
      </c>
      <c r="E1935" s="232" t="s">
        <v>1</v>
      </c>
      <c r="F1935" s="233" t="s">
        <v>2109</v>
      </c>
      <c r="G1935" s="230"/>
      <c r="H1935" s="232" t="s">
        <v>1</v>
      </c>
      <c r="I1935" s="234"/>
      <c r="J1935" s="230"/>
      <c r="K1935" s="230"/>
      <c r="L1935" s="235"/>
      <c r="M1935" s="236"/>
      <c r="N1935" s="237"/>
      <c r="O1935" s="237"/>
      <c r="P1935" s="237"/>
      <c r="Q1935" s="237"/>
      <c r="R1935" s="237"/>
      <c r="S1935" s="237"/>
      <c r="T1935" s="238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T1935" s="239" t="s">
        <v>150</v>
      </c>
      <c r="AU1935" s="239" t="s">
        <v>148</v>
      </c>
      <c r="AV1935" s="13" t="s">
        <v>81</v>
      </c>
      <c r="AW1935" s="13" t="s">
        <v>30</v>
      </c>
      <c r="AX1935" s="13" t="s">
        <v>73</v>
      </c>
      <c r="AY1935" s="239" t="s">
        <v>140</v>
      </c>
    </row>
    <row r="1936" s="13" customFormat="1">
      <c r="A1936" s="13"/>
      <c r="B1936" s="229"/>
      <c r="C1936" s="230"/>
      <c r="D1936" s="231" t="s">
        <v>150</v>
      </c>
      <c r="E1936" s="232" t="s">
        <v>1</v>
      </c>
      <c r="F1936" s="233" t="s">
        <v>215</v>
      </c>
      <c r="G1936" s="230"/>
      <c r="H1936" s="232" t="s">
        <v>1</v>
      </c>
      <c r="I1936" s="234"/>
      <c r="J1936" s="230"/>
      <c r="K1936" s="230"/>
      <c r="L1936" s="235"/>
      <c r="M1936" s="236"/>
      <c r="N1936" s="237"/>
      <c r="O1936" s="237"/>
      <c r="P1936" s="237"/>
      <c r="Q1936" s="237"/>
      <c r="R1936" s="237"/>
      <c r="S1936" s="237"/>
      <c r="T1936" s="238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39" t="s">
        <v>150</v>
      </c>
      <c r="AU1936" s="239" t="s">
        <v>148</v>
      </c>
      <c r="AV1936" s="13" t="s">
        <v>81</v>
      </c>
      <c r="AW1936" s="13" t="s">
        <v>30</v>
      </c>
      <c r="AX1936" s="13" t="s">
        <v>73</v>
      </c>
      <c r="AY1936" s="239" t="s">
        <v>140</v>
      </c>
    </row>
    <row r="1937" s="14" customFormat="1">
      <c r="A1937" s="14"/>
      <c r="B1937" s="240"/>
      <c r="C1937" s="241"/>
      <c r="D1937" s="231" t="s">
        <v>150</v>
      </c>
      <c r="E1937" s="242" t="s">
        <v>1</v>
      </c>
      <c r="F1937" s="243" t="s">
        <v>255</v>
      </c>
      <c r="G1937" s="241"/>
      <c r="H1937" s="244">
        <v>32.497999999999998</v>
      </c>
      <c r="I1937" s="245"/>
      <c r="J1937" s="241"/>
      <c r="K1937" s="241"/>
      <c r="L1937" s="246"/>
      <c r="M1937" s="247"/>
      <c r="N1937" s="248"/>
      <c r="O1937" s="248"/>
      <c r="P1937" s="248"/>
      <c r="Q1937" s="248"/>
      <c r="R1937" s="248"/>
      <c r="S1937" s="248"/>
      <c r="T1937" s="249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0" t="s">
        <v>150</v>
      </c>
      <c r="AU1937" s="250" t="s">
        <v>148</v>
      </c>
      <c r="AV1937" s="14" t="s">
        <v>148</v>
      </c>
      <c r="AW1937" s="14" t="s">
        <v>30</v>
      </c>
      <c r="AX1937" s="14" t="s">
        <v>73</v>
      </c>
      <c r="AY1937" s="250" t="s">
        <v>140</v>
      </c>
    </row>
    <row r="1938" s="13" customFormat="1">
      <c r="A1938" s="13"/>
      <c r="B1938" s="229"/>
      <c r="C1938" s="230"/>
      <c r="D1938" s="231" t="s">
        <v>150</v>
      </c>
      <c r="E1938" s="232" t="s">
        <v>1</v>
      </c>
      <c r="F1938" s="233" t="s">
        <v>217</v>
      </c>
      <c r="G1938" s="230"/>
      <c r="H1938" s="232" t="s">
        <v>1</v>
      </c>
      <c r="I1938" s="234"/>
      <c r="J1938" s="230"/>
      <c r="K1938" s="230"/>
      <c r="L1938" s="235"/>
      <c r="M1938" s="236"/>
      <c r="N1938" s="237"/>
      <c r="O1938" s="237"/>
      <c r="P1938" s="237"/>
      <c r="Q1938" s="237"/>
      <c r="R1938" s="237"/>
      <c r="S1938" s="237"/>
      <c r="T1938" s="23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39" t="s">
        <v>150</v>
      </c>
      <c r="AU1938" s="239" t="s">
        <v>148</v>
      </c>
      <c r="AV1938" s="13" t="s">
        <v>81</v>
      </c>
      <c r="AW1938" s="13" t="s">
        <v>30</v>
      </c>
      <c r="AX1938" s="13" t="s">
        <v>73</v>
      </c>
      <c r="AY1938" s="239" t="s">
        <v>140</v>
      </c>
    </row>
    <row r="1939" s="14" customFormat="1">
      <c r="A1939" s="14"/>
      <c r="B1939" s="240"/>
      <c r="C1939" s="241"/>
      <c r="D1939" s="231" t="s">
        <v>150</v>
      </c>
      <c r="E1939" s="242" t="s">
        <v>1</v>
      </c>
      <c r="F1939" s="243" t="s">
        <v>256</v>
      </c>
      <c r="G1939" s="241"/>
      <c r="H1939" s="244">
        <v>16.364000000000001</v>
      </c>
      <c r="I1939" s="245"/>
      <c r="J1939" s="241"/>
      <c r="K1939" s="241"/>
      <c r="L1939" s="246"/>
      <c r="M1939" s="247"/>
      <c r="N1939" s="248"/>
      <c r="O1939" s="248"/>
      <c r="P1939" s="248"/>
      <c r="Q1939" s="248"/>
      <c r="R1939" s="248"/>
      <c r="S1939" s="248"/>
      <c r="T1939" s="249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50" t="s">
        <v>150</v>
      </c>
      <c r="AU1939" s="250" t="s">
        <v>148</v>
      </c>
      <c r="AV1939" s="14" t="s">
        <v>148</v>
      </c>
      <c r="AW1939" s="14" t="s">
        <v>30</v>
      </c>
      <c r="AX1939" s="14" t="s">
        <v>73</v>
      </c>
      <c r="AY1939" s="250" t="s">
        <v>140</v>
      </c>
    </row>
    <row r="1940" s="13" customFormat="1">
      <c r="A1940" s="13"/>
      <c r="B1940" s="229"/>
      <c r="C1940" s="230"/>
      <c r="D1940" s="231" t="s">
        <v>150</v>
      </c>
      <c r="E1940" s="232" t="s">
        <v>1</v>
      </c>
      <c r="F1940" s="233" t="s">
        <v>219</v>
      </c>
      <c r="G1940" s="230"/>
      <c r="H1940" s="232" t="s">
        <v>1</v>
      </c>
      <c r="I1940" s="234"/>
      <c r="J1940" s="230"/>
      <c r="K1940" s="230"/>
      <c r="L1940" s="235"/>
      <c r="M1940" s="236"/>
      <c r="N1940" s="237"/>
      <c r="O1940" s="237"/>
      <c r="P1940" s="237"/>
      <c r="Q1940" s="237"/>
      <c r="R1940" s="237"/>
      <c r="S1940" s="237"/>
      <c r="T1940" s="23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9" t="s">
        <v>150</v>
      </c>
      <c r="AU1940" s="239" t="s">
        <v>148</v>
      </c>
      <c r="AV1940" s="13" t="s">
        <v>81</v>
      </c>
      <c r="AW1940" s="13" t="s">
        <v>30</v>
      </c>
      <c r="AX1940" s="13" t="s">
        <v>73</v>
      </c>
      <c r="AY1940" s="239" t="s">
        <v>140</v>
      </c>
    </row>
    <row r="1941" s="14" customFormat="1">
      <c r="A1941" s="14"/>
      <c r="B1941" s="240"/>
      <c r="C1941" s="241"/>
      <c r="D1941" s="231" t="s">
        <v>150</v>
      </c>
      <c r="E1941" s="242" t="s">
        <v>1</v>
      </c>
      <c r="F1941" s="243" t="s">
        <v>257</v>
      </c>
      <c r="G1941" s="241"/>
      <c r="H1941" s="244">
        <v>12.864000000000001</v>
      </c>
      <c r="I1941" s="245"/>
      <c r="J1941" s="241"/>
      <c r="K1941" s="241"/>
      <c r="L1941" s="246"/>
      <c r="M1941" s="247"/>
      <c r="N1941" s="248"/>
      <c r="O1941" s="248"/>
      <c r="P1941" s="248"/>
      <c r="Q1941" s="248"/>
      <c r="R1941" s="248"/>
      <c r="S1941" s="248"/>
      <c r="T1941" s="249"/>
      <c r="U1941" s="14"/>
      <c r="V1941" s="14"/>
      <c r="W1941" s="14"/>
      <c r="X1941" s="14"/>
      <c r="Y1941" s="14"/>
      <c r="Z1941" s="14"/>
      <c r="AA1941" s="14"/>
      <c r="AB1941" s="14"/>
      <c r="AC1941" s="14"/>
      <c r="AD1941" s="14"/>
      <c r="AE1941" s="14"/>
      <c r="AT1941" s="250" t="s">
        <v>150</v>
      </c>
      <c r="AU1941" s="250" t="s">
        <v>148</v>
      </c>
      <c r="AV1941" s="14" t="s">
        <v>148</v>
      </c>
      <c r="AW1941" s="14" t="s">
        <v>30</v>
      </c>
      <c r="AX1941" s="14" t="s">
        <v>73</v>
      </c>
      <c r="AY1941" s="250" t="s">
        <v>140</v>
      </c>
    </row>
    <row r="1942" s="13" customFormat="1">
      <c r="A1942" s="13"/>
      <c r="B1942" s="229"/>
      <c r="C1942" s="230"/>
      <c r="D1942" s="231" t="s">
        <v>150</v>
      </c>
      <c r="E1942" s="232" t="s">
        <v>1</v>
      </c>
      <c r="F1942" s="233" t="s">
        <v>221</v>
      </c>
      <c r="G1942" s="230"/>
      <c r="H1942" s="232" t="s">
        <v>1</v>
      </c>
      <c r="I1942" s="234"/>
      <c r="J1942" s="230"/>
      <c r="K1942" s="230"/>
      <c r="L1942" s="235"/>
      <c r="M1942" s="236"/>
      <c r="N1942" s="237"/>
      <c r="O1942" s="237"/>
      <c r="P1942" s="237"/>
      <c r="Q1942" s="237"/>
      <c r="R1942" s="237"/>
      <c r="S1942" s="237"/>
      <c r="T1942" s="238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39" t="s">
        <v>150</v>
      </c>
      <c r="AU1942" s="239" t="s">
        <v>148</v>
      </c>
      <c r="AV1942" s="13" t="s">
        <v>81</v>
      </c>
      <c r="AW1942" s="13" t="s">
        <v>30</v>
      </c>
      <c r="AX1942" s="13" t="s">
        <v>73</v>
      </c>
      <c r="AY1942" s="239" t="s">
        <v>140</v>
      </c>
    </row>
    <row r="1943" s="14" customFormat="1">
      <c r="A1943" s="14"/>
      <c r="B1943" s="240"/>
      <c r="C1943" s="241"/>
      <c r="D1943" s="231" t="s">
        <v>150</v>
      </c>
      <c r="E1943" s="242" t="s">
        <v>1</v>
      </c>
      <c r="F1943" s="243" t="s">
        <v>258</v>
      </c>
      <c r="G1943" s="241"/>
      <c r="H1943" s="244">
        <v>33.152000000000001</v>
      </c>
      <c r="I1943" s="245"/>
      <c r="J1943" s="241"/>
      <c r="K1943" s="241"/>
      <c r="L1943" s="246"/>
      <c r="M1943" s="247"/>
      <c r="N1943" s="248"/>
      <c r="O1943" s="248"/>
      <c r="P1943" s="248"/>
      <c r="Q1943" s="248"/>
      <c r="R1943" s="248"/>
      <c r="S1943" s="248"/>
      <c r="T1943" s="249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50" t="s">
        <v>150</v>
      </c>
      <c r="AU1943" s="250" t="s">
        <v>148</v>
      </c>
      <c r="AV1943" s="14" t="s">
        <v>148</v>
      </c>
      <c r="AW1943" s="14" t="s">
        <v>30</v>
      </c>
      <c r="AX1943" s="14" t="s">
        <v>73</v>
      </c>
      <c r="AY1943" s="250" t="s">
        <v>140</v>
      </c>
    </row>
    <row r="1944" s="13" customFormat="1">
      <c r="A1944" s="13"/>
      <c r="B1944" s="229"/>
      <c r="C1944" s="230"/>
      <c r="D1944" s="231" t="s">
        <v>150</v>
      </c>
      <c r="E1944" s="232" t="s">
        <v>1</v>
      </c>
      <c r="F1944" s="233" t="s">
        <v>259</v>
      </c>
      <c r="G1944" s="230"/>
      <c r="H1944" s="232" t="s">
        <v>1</v>
      </c>
      <c r="I1944" s="234"/>
      <c r="J1944" s="230"/>
      <c r="K1944" s="230"/>
      <c r="L1944" s="235"/>
      <c r="M1944" s="236"/>
      <c r="N1944" s="237"/>
      <c r="O1944" s="237"/>
      <c r="P1944" s="237"/>
      <c r="Q1944" s="237"/>
      <c r="R1944" s="237"/>
      <c r="S1944" s="237"/>
      <c r="T1944" s="238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39" t="s">
        <v>150</v>
      </c>
      <c r="AU1944" s="239" t="s">
        <v>148</v>
      </c>
      <c r="AV1944" s="13" t="s">
        <v>81</v>
      </c>
      <c r="AW1944" s="13" t="s">
        <v>30</v>
      </c>
      <c r="AX1944" s="13" t="s">
        <v>73</v>
      </c>
      <c r="AY1944" s="239" t="s">
        <v>140</v>
      </c>
    </row>
    <row r="1945" s="14" customFormat="1">
      <c r="A1945" s="14"/>
      <c r="B1945" s="240"/>
      <c r="C1945" s="241"/>
      <c r="D1945" s="231" t="s">
        <v>150</v>
      </c>
      <c r="E1945" s="242" t="s">
        <v>1</v>
      </c>
      <c r="F1945" s="243" t="s">
        <v>260</v>
      </c>
      <c r="G1945" s="241"/>
      <c r="H1945" s="244">
        <v>60.505000000000003</v>
      </c>
      <c r="I1945" s="245"/>
      <c r="J1945" s="241"/>
      <c r="K1945" s="241"/>
      <c r="L1945" s="246"/>
      <c r="M1945" s="247"/>
      <c r="N1945" s="248"/>
      <c r="O1945" s="248"/>
      <c r="P1945" s="248"/>
      <c r="Q1945" s="248"/>
      <c r="R1945" s="248"/>
      <c r="S1945" s="248"/>
      <c r="T1945" s="249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50" t="s">
        <v>150</v>
      </c>
      <c r="AU1945" s="250" t="s">
        <v>148</v>
      </c>
      <c r="AV1945" s="14" t="s">
        <v>148</v>
      </c>
      <c r="AW1945" s="14" t="s">
        <v>30</v>
      </c>
      <c r="AX1945" s="14" t="s">
        <v>73</v>
      </c>
      <c r="AY1945" s="250" t="s">
        <v>140</v>
      </c>
    </row>
    <row r="1946" s="13" customFormat="1">
      <c r="A1946" s="13"/>
      <c r="B1946" s="229"/>
      <c r="C1946" s="230"/>
      <c r="D1946" s="231" t="s">
        <v>150</v>
      </c>
      <c r="E1946" s="232" t="s">
        <v>1</v>
      </c>
      <c r="F1946" s="233" t="s">
        <v>225</v>
      </c>
      <c r="G1946" s="230"/>
      <c r="H1946" s="232" t="s">
        <v>1</v>
      </c>
      <c r="I1946" s="234"/>
      <c r="J1946" s="230"/>
      <c r="K1946" s="230"/>
      <c r="L1946" s="235"/>
      <c r="M1946" s="236"/>
      <c r="N1946" s="237"/>
      <c r="O1946" s="237"/>
      <c r="P1946" s="237"/>
      <c r="Q1946" s="237"/>
      <c r="R1946" s="237"/>
      <c r="S1946" s="237"/>
      <c r="T1946" s="238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39" t="s">
        <v>150</v>
      </c>
      <c r="AU1946" s="239" t="s">
        <v>148</v>
      </c>
      <c r="AV1946" s="13" t="s">
        <v>81</v>
      </c>
      <c r="AW1946" s="13" t="s">
        <v>30</v>
      </c>
      <c r="AX1946" s="13" t="s">
        <v>73</v>
      </c>
      <c r="AY1946" s="239" t="s">
        <v>140</v>
      </c>
    </row>
    <row r="1947" s="14" customFormat="1">
      <c r="A1947" s="14"/>
      <c r="B1947" s="240"/>
      <c r="C1947" s="241"/>
      <c r="D1947" s="231" t="s">
        <v>150</v>
      </c>
      <c r="E1947" s="242" t="s">
        <v>1</v>
      </c>
      <c r="F1947" s="243" t="s">
        <v>261</v>
      </c>
      <c r="G1947" s="241"/>
      <c r="H1947" s="244">
        <v>54.088999999999999</v>
      </c>
      <c r="I1947" s="245"/>
      <c r="J1947" s="241"/>
      <c r="K1947" s="241"/>
      <c r="L1947" s="246"/>
      <c r="M1947" s="247"/>
      <c r="N1947" s="248"/>
      <c r="O1947" s="248"/>
      <c r="P1947" s="248"/>
      <c r="Q1947" s="248"/>
      <c r="R1947" s="248"/>
      <c r="S1947" s="248"/>
      <c r="T1947" s="249"/>
      <c r="U1947" s="14"/>
      <c r="V1947" s="14"/>
      <c r="W1947" s="14"/>
      <c r="X1947" s="14"/>
      <c r="Y1947" s="14"/>
      <c r="Z1947" s="14"/>
      <c r="AA1947" s="14"/>
      <c r="AB1947" s="14"/>
      <c r="AC1947" s="14"/>
      <c r="AD1947" s="14"/>
      <c r="AE1947" s="14"/>
      <c r="AT1947" s="250" t="s">
        <v>150</v>
      </c>
      <c r="AU1947" s="250" t="s">
        <v>148</v>
      </c>
      <c r="AV1947" s="14" t="s">
        <v>148</v>
      </c>
      <c r="AW1947" s="14" t="s">
        <v>30</v>
      </c>
      <c r="AX1947" s="14" t="s">
        <v>73</v>
      </c>
      <c r="AY1947" s="250" t="s">
        <v>140</v>
      </c>
    </row>
    <row r="1948" s="13" customFormat="1">
      <c r="A1948" s="13"/>
      <c r="B1948" s="229"/>
      <c r="C1948" s="230"/>
      <c r="D1948" s="231" t="s">
        <v>150</v>
      </c>
      <c r="E1948" s="232" t="s">
        <v>1</v>
      </c>
      <c r="F1948" s="233" t="s">
        <v>262</v>
      </c>
      <c r="G1948" s="230"/>
      <c r="H1948" s="232" t="s">
        <v>1</v>
      </c>
      <c r="I1948" s="234"/>
      <c r="J1948" s="230"/>
      <c r="K1948" s="230"/>
      <c r="L1948" s="235"/>
      <c r="M1948" s="236"/>
      <c r="N1948" s="237"/>
      <c r="O1948" s="237"/>
      <c r="P1948" s="237"/>
      <c r="Q1948" s="237"/>
      <c r="R1948" s="237"/>
      <c r="S1948" s="237"/>
      <c r="T1948" s="238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39" t="s">
        <v>150</v>
      </c>
      <c r="AU1948" s="239" t="s">
        <v>148</v>
      </c>
      <c r="AV1948" s="13" t="s">
        <v>81</v>
      </c>
      <c r="AW1948" s="13" t="s">
        <v>30</v>
      </c>
      <c r="AX1948" s="13" t="s">
        <v>73</v>
      </c>
      <c r="AY1948" s="239" t="s">
        <v>140</v>
      </c>
    </row>
    <row r="1949" s="14" customFormat="1">
      <c r="A1949" s="14"/>
      <c r="B1949" s="240"/>
      <c r="C1949" s="241"/>
      <c r="D1949" s="231" t="s">
        <v>150</v>
      </c>
      <c r="E1949" s="242" t="s">
        <v>1</v>
      </c>
      <c r="F1949" s="243" t="s">
        <v>263</v>
      </c>
      <c r="G1949" s="241"/>
      <c r="H1949" s="244">
        <v>-21.417000000000002</v>
      </c>
      <c r="I1949" s="245"/>
      <c r="J1949" s="241"/>
      <c r="K1949" s="241"/>
      <c r="L1949" s="246"/>
      <c r="M1949" s="247"/>
      <c r="N1949" s="248"/>
      <c r="O1949" s="248"/>
      <c r="P1949" s="248"/>
      <c r="Q1949" s="248"/>
      <c r="R1949" s="248"/>
      <c r="S1949" s="248"/>
      <c r="T1949" s="249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50" t="s">
        <v>150</v>
      </c>
      <c r="AU1949" s="250" t="s">
        <v>148</v>
      </c>
      <c r="AV1949" s="14" t="s">
        <v>148</v>
      </c>
      <c r="AW1949" s="14" t="s">
        <v>30</v>
      </c>
      <c r="AX1949" s="14" t="s">
        <v>73</v>
      </c>
      <c r="AY1949" s="250" t="s">
        <v>140</v>
      </c>
    </row>
    <row r="1950" s="13" customFormat="1">
      <c r="A1950" s="13"/>
      <c r="B1950" s="229"/>
      <c r="C1950" s="230"/>
      <c r="D1950" s="231" t="s">
        <v>150</v>
      </c>
      <c r="E1950" s="232" t="s">
        <v>1</v>
      </c>
      <c r="F1950" s="233" t="s">
        <v>264</v>
      </c>
      <c r="G1950" s="230"/>
      <c r="H1950" s="232" t="s">
        <v>1</v>
      </c>
      <c r="I1950" s="234"/>
      <c r="J1950" s="230"/>
      <c r="K1950" s="230"/>
      <c r="L1950" s="235"/>
      <c r="M1950" s="236"/>
      <c r="N1950" s="237"/>
      <c r="O1950" s="237"/>
      <c r="P1950" s="237"/>
      <c r="Q1950" s="237"/>
      <c r="R1950" s="237"/>
      <c r="S1950" s="237"/>
      <c r="T1950" s="238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39" t="s">
        <v>150</v>
      </c>
      <c r="AU1950" s="239" t="s">
        <v>148</v>
      </c>
      <c r="AV1950" s="13" t="s">
        <v>81</v>
      </c>
      <c r="AW1950" s="13" t="s">
        <v>30</v>
      </c>
      <c r="AX1950" s="13" t="s">
        <v>73</v>
      </c>
      <c r="AY1950" s="239" t="s">
        <v>140</v>
      </c>
    </row>
    <row r="1951" s="14" customFormat="1">
      <c r="A1951" s="14"/>
      <c r="B1951" s="240"/>
      <c r="C1951" s="241"/>
      <c r="D1951" s="231" t="s">
        <v>150</v>
      </c>
      <c r="E1951" s="242" t="s">
        <v>1</v>
      </c>
      <c r="F1951" s="243" t="s">
        <v>265</v>
      </c>
      <c r="G1951" s="241"/>
      <c r="H1951" s="244">
        <v>-5.4560000000000004</v>
      </c>
      <c r="I1951" s="245"/>
      <c r="J1951" s="241"/>
      <c r="K1951" s="241"/>
      <c r="L1951" s="246"/>
      <c r="M1951" s="247"/>
      <c r="N1951" s="248"/>
      <c r="O1951" s="248"/>
      <c r="P1951" s="248"/>
      <c r="Q1951" s="248"/>
      <c r="R1951" s="248"/>
      <c r="S1951" s="248"/>
      <c r="T1951" s="249"/>
      <c r="U1951" s="14"/>
      <c r="V1951" s="14"/>
      <c r="W1951" s="14"/>
      <c r="X1951" s="14"/>
      <c r="Y1951" s="14"/>
      <c r="Z1951" s="14"/>
      <c r="AA1951" s="14"/>
      <c r="AB1951" s="14"/>
      <c r="AC1951" s="14"/>
      <c r="AD1951" s="14"/>
      <c r="AE1951" s="14"/>
      <c r="AT1951" s="250" t="s">
        <v>150</v>
      </c>
      <c r="AU1951" s="250" t="s">
        <v>148</v>
      </c>
      <c r="AV1951" s="14" t="s">
        <v>148</v>
      </c>
      <c r="AW1951" s="14" t="s">
        <v>30</v>
      </c>
      <c r="AX1951" s="14" t="s">
        <v>73</v>
      </c>
      <c r="AY1951" s="250" t="s">
        <v>140</v>
      </c>
    </row>
    <row r="1952" s="15" customFormat="1">
      <c r="A1952" s="15"/>
      <c r="B1952" s="262"/>
      <c r="C1952" s="263"/>
      <c r="D1952" s="231" t="s">
        <v>150</v>
      </c>
      <c r="E1952" s="264" t="s">
        <v>1</v>
      </c>
      <c r="F1952" s="265" t="s">
        <v>188</v>
      </c>
      <c r="G1952" s="263"/>
      <c r="H1952" s="266">
        <v>252.50400000000005</v>
      </c>
      <c r="I1952" s="267"/>
      <c r="J1952" s="263"/>
      <c r="K1952" s="263"/>
      <c r="L1952" s="268"/>
      <c r="M1952" s="269"/>
      <c r="N1952" s="270"/>
      <c r="O1952" s="270"/>
      <c r="P1952" s="270"/>
      <c r="Q1952" s="270"/>
      <c r="R1952" s="270"/>
      <c r="S1952" s="270"/>
      <c r="T1952" s="271"/>
      <c r="U1952" s="15"/>
      <c r="V1952" s="15"/>
      <c r="W1952" s="15"/>
      <c r="X1952" s="15"/>
      <c r="Y1952" s="15"/>
      <c r="Z1952" s="15"/>
      <c r="AA1952" s="15"/>
      <c r="AB1952" s="15"/>
      <c r="AC1952" s="15"/>
      <c r="AD1952" s="15"/>
      <c r="AE1952" s="15"/>
      <c r="AT1952" s="272" t="s">
        <v>150</v>
      </c>
      <c r="AU1952" s="272" t="s">
        <v>148</v>
      </c>
      <c r="AV1952" s="15" t="s">
        <v>147</v>
      </c>
      <c r="AW1952" s="15" t="s">
        <v>30</v>
      </c>
      <c r="AX1952" s="15" t="s">
        <v>81</v>
      </c>
      <c r="AY1952" s="272" t="s">
        <v>140</v>
      </c>
    </row>
    <row r="1953" s="2" customFormat="1" ht="24.15" customHeight="1">
      <c r="A1953" s="38"/>
      <c r="B1953" s="39"/>
      <c r="C1953" s="215" t="s">
        <v>2154</v>
      </c>
      <c r="D1953" s="215" t="s">
        <v>143</v>
      </c>
      <c r="E1953" s="216" t="s">
        <v>2155</v>
      </c>
      <c r="F1953" s="217" t="s">
        <v>2156</v>
      </c>
      <c r="G1953" s="218" t="s">
        <v>146</v>
      </c>
      <c r="H1953" s="219">
        <v>38.719000000000001</v>
      </c>
      <c r="I1953" s="220"/>
      <c r="J1953" s="221">
        <f>ROUND(I1953*H1953,2)</f>
        <v>0</v>
      </c>
      <c r="K1953" s="222"/>
      <c r="L1953" s="44"/>
      <c r="M1953" s="223" t="s">
        <v>1</v>
      </c>
      <c r="N1953" s="224" t="s">
        <v>39</v>
      </c>
      <c r="O1953" s="91"/>
      <c r="P1953" s="225">
        <f>O1953*H1953</f>
        <v>0</v>
      </c>
      <c r="Q1953" s="225">
        <v>0</v>
      </c>
      <c r="R1953" s="225">
        <f>Q1953*H1953</f>
        <v>0</v>
      </c>
      <c r="S1953" s="225">
        <v>0</v>
      </c>
      <c r="T1953" s="226">
        <f>S1953*H1953</f>
        <v>0</v>
      </c>
      <c r="U1953" s="38"/>
      <c r="V1953" s="38"/>
      <c r="W1953" s="38"/>
      <c r="X1953" s="38"/>
      <c r="Y1953" s="38"/>
      <c r="Z1953" s="38"/>
      <c r="AA1953" s="38"/>
      <c r="AB1953" s="38"/>
      <c r="AC1953" s="38"/>
      <c r="AD1953" s="38"/>
      <c r="AE1953" s="38"/>
      <c r="AR1953" s="227" t="s">
        <v>266</v>
      </c>
      <c r="AT1953" s="227" t="s">
        <v>143</v>
      </c>
      <c r="AU1953" s="227" t="s">
        <v>148</v>
      </c>
      <c r="AY1953" s="17" t="s">
        <v>140</v>
      </c>
      <c r="BE1953" s="228">
        <f>IF(N1953="základní",J1953,0)</f>
        <v>0</v>
      </c>
      <c r="BF1953" s="228">
        <f>IF(N1953="snížená",J1953,0)</f>
        <v>0</v>
      </c>
      <c r="BG1953" s="228">
        <f>IF(N1953="zákl. přenesená",J1953,0)</f>
        <v>0</v>
      </c>
      <c r="BH1953" s="228">
        <f>IF(N1953="sníž. přenesená",J1953,0)</f>
        <v>0</v>
      </c>
      <c r="BI1953" s="228">
        <f>IF(N1953="nulová",J1953,0)</f>
        <v>0</v>
      </c>
      <c r="BJ1953" s="17" t="s">
        <v>148</v>
      </c>
      <c r="BK1953" s="228">
        <f>ROUND(I1953*H1953,2)</f>
        <v>0</v>
      </c>
      <c r="BL1953" s="17" t="s">
        <v>266</v>
      </c>
      <c r="BM1953" s="227" t="s">
        <v>2157</v>
      </c>
    </row>
    <row r="1954" s="13" customFormat="1">
      <c r="A1954" s="13"/>
      <c r="B1954" s="229"/>
      <c r="C1954" s="230"/>
      <c r="D1954" s="231" t="s">
        <v>150</v>
      </c>
      <c r="E1954" s="232" t="s">
        <v>1</v>
      </c>
      <c r="F1954" s="233" t="s">
        <v>2108</v>
      </c>
      <c r="G1954" s="230"/>
      <c r="H1954" s="232" t="s">
        <v>1</v>
      </c>
      <c r="I1954" s="234"/>
      <c r="J1954" s="230"/>
      <c r="K1954" s="230"/>
      <c r="L1954" s="235"/>
      <c r="M1954" s="236"/>
      <c r="N1954" s="237"/>
      <c r="O1954" s="237"/>
      <c r="P1954" s="237"/>
      <c r="Q1954" s="237"/>
      <c r="R1954" s="237"/>
      <c r="S1954" s="237"/>
      <c r="T1954" s="238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39" t="s">
        <v>150</v>
      </c>
      <c r="AU1954" s="239" t="s">
        <v>148</v>
      </c>
      <c r="AV1954" s="13" t="s">
        <v>81</v>
      </c>
      <c r="AW1954" s="13" t="s">
        <v>30</v>
      </c>
      <c r="AX1954" s="13" t="s">
        <v>73</v>
      </c>
      <c r="AY1954" s="239" t="s">
        <v>140</v>
      </c>
    </row>
    <row r="1955" s="13" customFormat="1">
      <c r="A1955" s="13"/>
      <c r="B1955" s="229"/>
      <c r="C1955" s="230"/>
      <c r="D1955" s="231" t="s">
        <v>150</v>
      </c>
      <c r="E1955" s="232" t="s">
        <v>1</v>
      </c>
      <c r="F1955" s="233" t="s">
        <v>217</v>
      </c>
      <c r="G1955" s="230"/>
      <c r="H1955" s="232" t="s">
        <v>1</v>
      </c>
      <c r="I1955" s="234"/>
      <c r="J1955" s="230"/>
      <c r="K1955" s="230"/>
      <c r="L1955" s="235"/>
      <c r="M1955" s="236"/>
      <c r="N1955" s="237"/>
      <c r="O1955" s="237"/>
      <c r="P1955" s="237"/>
      <c r="Q1955" s="237"/>
      <c r="R1955" s="237"/>
      <c r="S1955" s="237"/>
      <c r="T1955" s="238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T1955" s="239" t="s">
        <v>150</v>
      </c>
      <c r="AU1955" s="239" t="s">
        <v>148</v>
      </c>
      <c r="AV1955" s="13" t="s">
        <v>81</v>
      </c>
      <c r="AW1955" s="13" t="s">
        <v>30</v>
      </c>
      <c r="AX1955" s="13" t="s">
        <v>73</v>
      </c>
      <c r="AY1955" s="239" t="s">
        <v>140</v>
      </c>
    </row>
    <row r="1956" s="14" customFormat="1">
      <c r="A1956" s="14"/>
      <c r="B1956" s="240"/>
      <c r="C1956" s="241"/>
      <c r="D1956" s="231" t="s">
        <v>150</v>
      </c>
      <c r="E1956" s="242" t="s">
        <v>1</v>
      </c>
      <c r="F1956" s="243" t="s">
        <v>218</v>
      </c>
      <c r="G1956" s="241"/>
      <c r="H1956" s="244">
        <v>2.04</v>
      </c>
      <c r="I1956" s="245"/>
      <c r="J1956" s="241"/>
      <c r="K1956" s="241"/>
      <c r="L1956" s="246"/>
      <c r="M1956" s="247"/>
      <c r="N1956" s="248"/>
      <c r="O1956" s="248"/>
      <c r="P1956" s="248"/>
      <c r="Q1956" s="248"/>
      <c r="R1956" s="248"/>
      <c r="S1956" s="248"/>
      <c r="T1956" s="249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50" t="s">
        <v>150</v>
      </c>
      <c r="AU1956" s="250" t="s">
        <v>148</v>
      </c>
      <c r="AV1956" s="14" t="s">
        <v>148</v>
      </c>
      <c r="AW1956" s="14" t="s">
        <v>30</v>
      </c>
      <c r="AX1956" s="14" t="s">
        <v>73</v>
      </c>
      <c r="AY1956" s="250" t="s">
        <v>140</v>
      </c>
    </row>
    <row r="1957" s="13" customFormat="1">
      <c r="A1957" s="13"/>
      <c r="B1957" s="229"/>
      <c r="C1957" s="230"/>
      <c r="D1957" s="231" t="s">
        <v>150</v>
      </c>
      <c r="E1957" s="232" t="s">
        <v>1</v>
      </c>
      <c r="F1957" s="233" t="s">
        <v>219</v>
      </c>
      <c r="G1957" s="230"/>
      <c r="H1957" s="232" t="s">
        <v>1</v>
      </c>
      <c r="I1957" s="234"/>
      <c r="J1957" s="230"/>
      <c r="K1957" s="230"/>
      <c r="L1957" s="235"/>
      <c r="M1957" s="236"/>
      <c r="N1957" s="237"/>
      <c r="O1957" s="237"/>
      <c r="P1957" s="237"/>
      <c r="Q1957" s="237"/>
      <c r="R1957" s="237"/>
      <c r="S1957" s="237"/>
      <c r="T1957" s="238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39" t="s">
        <v>150</v>
      </c>
      <c r="AU1957" s="239" t="s">
        <v>148</v>
      </c>
      <c r="AV1957" s="13" t="s">
        <v>81</v>
      </c>
      <c r="AW1957" s="13" t="s">
        <v>30</v>
      </c>
      <c r="AX1957" s="13" t="s">
        <v>73</v>
      </c>
      <c r="AY1957" s="239" t="s">
        <v>140</v>
      </c>
    </row>
    <row r="1958" s="14" customFormat="1">
      <c r="A1958" s="14"/>
      <c r="B1958" s="240"/>
      <c r="C1958" s="241"/>
      <c r="D1958" s="231" t="s">
        <v>150</v>
      </c>
      <c r="E1958" s="242" t="s">
        <v>1</v>
      </c>
      <c r="F1958" s="243" t="s">
        <v>220</v>
      </c>
      <c r="G1958" s="241"/>
      <c r="H1958" s="244">
        <v>1.1719999999999999</v>
      </c>
      <c r="I1958" s="245"/>
      <c r="J1958" s="241"/>
      <c r="K1958" s="241"/>
      <c r="L1958" s="246"/>
      <c r="M1958" s="247"/>
      <c r="N1958" s="248"/>
      <c r="O1958" s="248"/>
      <c r="P1958" s="248"/>
      <c r="Q1958" s="248"/>
      <c r="R1958" s="248"/>
      <c r="S1958" s="248"/>
      <c r="T1958" s="249"/>
      <c r="U1958" s="14"/>
      <c r="V1958" s="14"/>
      <c r="W1958" s="14"/>
      <c r="X1958" s="14"/>
      <c r="Y1958" s="14"/>
      <c r="Z1958" s="14"/>
      <c r="AA1958" s="14"/>
      <c r="AB1958" s="14"/>
      <c r="AC1958" s="14"/>
      <c r="AD1958" s="14"/>
      <c r="AE1958" s="14"/>
      <c r="AT1958" s="250" t="s">
        <v>150</v>
      </c>
      <c r="AU1958" s="250" t="s">
        <v>148</v>
      </c>
      <c r="AV1958" s="14" t="s">
        <v>148</v>
      </c>
      <c r="AW1958" s="14" t="s">
        <v>30</v>
      </c>
      <c r="AX1958" s="14" t="s">
        <v>73</v>
      </c>
      <c r="AY1958" s="250" t="s">
        <v>140</v>
      </c>
    </row>
    <row r="1959" s="13" customFormat="1">
      <c r="A1959" s="13"/>
      <c r="B1959" s="229"/>
      <c r="C1959" s="230"/>
      <c r="D1959" s="231" t="s">
        <v>150</v>
      </c>
      <c r="E1959" s="232" t="s">
        <v>1</v>
      </c>
      <c r="F1959" s="233" t="s">
        <v>2109</v>
      </c>
      <c r="G1959" s="230"/>
      <c r="H1959" s="232" t="s">
        <v>1</v>
      </c>
      <c r="I1959" s="234"/>
      <c r="J1959" s="230"/>
      <c r="K1959" s="230"/>
      <c r="L1959" s="235"/>
      <c r="M1959" s="236"/>
      <c r="N1959" s="237"/>
      <c r="O1959" s="237"/>
      <c r="P1959" s="237"/>
      <c r="Q1959" s="237"/>
      <c r="R1959" s="237"/>
      <c r="S1959" s="237"/>
      <c r="T1959" s="238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39" t="s">
        <v>150</v>
      </c>
      <c r="AU1959" s="239" t="s">
        <v>148</v>
      </c>
      <c r="AV1959" s="13" t="s">
        <v>81</v>
      </c>
      <c r="AW1959" s="13" t="s">
        <v>30</v>
      </c>
      <c r="AX1959" s="13" t="s">
        <v>73</v>
      </c>
      <c r="AY1959" s="239" t="s">
        <v>140</v>
      </c>
    </row>
    <row r="1960" s="13" customFormat="1">
      <c r="A1960" s="13"/>
      <c r="B1960" s="229"/>
      <c r="C1960" s="230"/>
      <c r="D1960" s="231" t="s">
        <v>150</v>
      </c>
      <c r="E1960" s="232" t="s">
        <v>1</v>
      </c>
      <c r="F1960" s="233" t="s">
        <v>217</v>
      </c>
      <c r="G1960" s="230"/>
      <c r="H1960" s="232" t="s">
        <v>1</v>
      </c>
      <c r="I1960" s="234"/>
      <c r="J1960" s="230"/>
      <c r="K1960" s="230"/>
      <c r="L1960" s="235"/>
      <c r="M1960" s="236"/>
      <c r="N1960" s="237"/>
      <c r="O1960" s="237"/>
      <c r="P1960" s="237"/>
      <c r="Q1960" s="237"/>
      <c r="R1960" s="237"/>
      <c r="S1960" s="237"/>
      <c r="T1960" s="238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39" t="s">
        <v>150</v>
      </c>
      <c r="AU1960" s="239" t="s">
        <v>148</v>
      </c>
      <c r="AV1960" s="13" t="s">
        <v>81</v>
      </c>
      <c r="AW1960" s="13" t="s">
        <v>30</v>
      </c>
      <c r="AX1960" s="13" t="s">
        <v>73</v>
      </c>
      <c r="AY1960" s="239" t="s">
        <v>140</v>
      </c>
    </row>
    <row r="1961" s="14" customFormat="1">
      <c r="A1961" s="14"/>
      <c r="B1961" s="240"/>
      <c r="C1961" s="241"/>
      <c r="D1961" s="231" t="s">
        <v>150</v>
      </c>
      <c r="E1961" s="242" t="s">
        <v>1</v>
      </c>
      <c r="F1961" s="243" t="s">
        <v>256</v>
      </c>
      <c r="G1961" s="241"/>
      <c r="H1961" s="244">
        <v>16.364000000000001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0" t="s">
        <v>150</v>
      </c>
      <c r="AU1961" s="250" t="s">
        <v>148</v>
      </c>
      <c r="AV1961" s="14" t="s">
        <v>148</v>
      </c>
      <c r="AW1961" s="14" t="s">
        <v>30</v>
      </c>
      <c r="AX1961" s="14" t="s">
        <v>73</v>
      </c>
      <c r="AY1961" s="250" t="s">
        <v>140</v>
      </c>
    </row>
    <row r="1962" s="13" customFormat="1">
      <c r="A1962" s="13"/>
      <c r="B1962" s="229"/>
      <c r="C1962" s="230"/>
      <c r="D1962" s="231" t="s">
        <v>150</v>
      </c>
      <c r="E1962" s="232" t="s">
        <v>1</v>
      </c>
      <c r="F1962" s="233" t="s">
        <v>219</v>
      </c>
      <c r="G1962" s="230"/>
      <c r="H1962" s="232" t="s">
        <v>1</v>
      </c>
      <c r="I1962" s="234"/>
      <c r="J1962" s="230"/>
      <c r="K1962" s="230"/>
      <c r="L1962" s="235"/>
      <c r="M1962" s="236"/>
      <c r="N1962" s="237"/>
      <c r="O1962" s="237"/>
      <c r="P1962" s="237"/>
      <c r="Q1962" s="237"/>
      <c r="R1962" s="237"/>
      <c r="S1962" s="237"/>
      <c r="T1962" s="23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39" t="s">
        <v>150</v>
      </c>
      <c r="AU1962" s="239" t="s">
        <v>148</v>
      </c>
      <c r="AV1962" s="13" t="s">
        <v>81</v>
      </c>
      <c r="AW1962" s="13" t="s">
        <v>30</v>
      </c>
      <c r="AX1962" s="13" t="s">
        <v>73</v>
      </c>
      <c r="AY1962" s="239" t="s">
        <v>140</v>
      </c>
    </row>
    <row r="1963" s="14" customFormat="1">
      <c r="A1963" s="14"/>
      <c r="B1963" s="240"/>
      <c r="C1963" s="241"/>
      <c r="D1963" s="231" t="s">
        <v>150</v>
      </c>
      <c r="E1963" s="242" t="s">
        <v>1</v>
      </c>
      <c r="F1963" s="243" t="s">
        <v>257</v>
      </c>
      <c r="G1963" s="241"/>
      <c r="H1963" s="244">
        <v>12.864000000000001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0" t="s">
        <v>150</v>
      </c>
      <c r="AU1963" s="250" t="s">
        <v>148</v>
      </c>
      <c r="AV1963" s="14" t="s">
        <v>148</v>
      </c>
      <c r="AW1963" s="14" t="s">
        <v>30</v>
      </c>
      <c r="AX1963" s="14" t="s">
        <v>73</v>
      </c>
      <c r="AY1963" s="250" t="s">
        <v>140</v>
      </c>
    </row>
    <row r="1964" s="13" customFormat="1">
      <c r="A1964" s="13"/>
      <c r="B1964" s="229"/>
      <c r="C1964" s="230"/>
      <c r="D1964" s="231" t="s">
        <v>150</v>
      </c>
      <c r="E1964" s="232" t="s">
        <v>1</v>
      </c>
      <c r="F1964" s="233" t="s">
        <v>221</v>
      </c>
      <c r="G1964" s="230"/>
      <c r="H1964" s="232" t="s">
        <v>1</v>
      </c>
      <c r="I1964" s="234"/>
      <c r="J1964" s="230"/>
      <c r="K1964" s="230"/>
      <c r="L1964" s="235"/>
      <c r="M1964" s="236"/>
      <c r="N1964" s="237"/>
      <c r="O1964" s="237"/>
      <c r="P1964" s="237"/>
      <c r="Q1964" s="237"/>
      <c r="R1964" s="237"/>
      <c r="S1964" s="237"/>
      <c r="T1964" s="238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39" t="s">
        <v>150</v>
      </c>
      <c r="AU1964" s="239" t="s">
        <v>148</v>
      </c>
      <c r="AV1964" s="13" t="s">
        <v>81</v>
      </c>
      <c r="AW1964" s="13" t="s">
        <v>30</v>
      </c>
      <c r="AX1964" s="13" t="s">
        <v>73</v>
      </c>
      <c r="AY1964" s="239" t="s">
        <v>140</v>
      </c>
    </row>
    <row r="1965" s="14" customFormat="1">
      <c r="A1965" s="14"/>
      <c r="B1965" s="240"/>
      <c r="C1965" s="241"/>
      <c r="D1965" s="231" t="s">
        <v>150</v>
      </c>
      <c r="E1965" s="242" t="s">
        <v>1</v>
      </c>
      <c r="F1965" s="243" t="s">
        <v>258</v>
      </c>
      <c r="G1965" s="241"/>
      <c r="H1965" s="244">
        <v>33.152000000000001</v>
      </c>
      <c r="I1965" s="245"/>
      <c r="J1965" s="241"/>
      <c r="K1965" s="241"/>
      <c r="L1965" s="246"/>
      <c r="M1965" s="247"/>
      <c r="N1965" s="248"/>
      <c r="O1965" s="248"/>
      <c r="P1965" s="248"/>
      <c r="Q1965" s="248"/>
      <c r="R1965" s="248"/>
      <c r="S1965" s="248"/>
      <c r="T1965" s="249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50" t="s">
        <v>150</v>
      </c>
      <c r="AU1965" s="250" t="s">
        <v>148</v>
      </c>
      <c r="AV1965" s="14" t="s">
        <v>148</v>
      </c>
      <c r="AW1965" s="14" t="s">
        <v>30</v>
      </c>
      <c r="AX1965" s="14" t="s">
        <v>73</v>
      </c>
      <c r="AY1965" s="250" t="s">
        <v>140</v>
      </c>
    </row>
    <row r="1966" s="13" customFormat="1">
      <c r="A1966" s="13"/>
      <c r="B1966" s="229"/>
      <c r="C1966" s="230"/>
      <c r="D1966" s="231" t="s">
        <v>150</v>
      </c>
      <c r="E1966" s="232" t="s">
        <v>1</v>
      </c>
      <c r="F1966" s="233" t="s">
        <v>262</v>
      </c>
      <c r="G1966" s="230"/>
      <c r="H1966" s="232" t="s">
        <v>1</v>
      </c>
      <c r="I1966" s="234"/>
      <c r="J1966" s="230"/>
      <c r="K1966" s="230"/>
      <c r="L1966" s="235"/>
      <c r="M1966" s="236"/>
      <c r="N1966" s="237"/>
      <c r="O1966" s="237"/>
      <c r="P1966" s="237"/>
      <c r="Q1966" s="237"/>
      <c r="R1966" s="237"/>
      <c r="S1966" s="237"/>
      <c r="T1966" s="238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39" t="s">
        <v>150</v>
      </c>
      <c r="AU1966" s="239" t="s">
        <v>148</v>
      </c>
      <c r="AV1966" s="13" t="s">
        <v>81</v>
      </c>
      <c r="AW1966" s="13" t="s">
        <v>30</v>
      </c>
      <c r="AX1966" s="13" t="s">
        <v>73</v>
      </c>
      <c r="AY1966" s="239" t="s">
        <v>140</v>
      </c>
    </row>
    <row r="1967" s="14" customFormat="1">
      <c r="A1967" s="14"/>
      <c r="B1967" s="240"/>
      <c r="C1967" s="241"/>
      <c r="D1967" s="231" t="s">
        <v>150</v>
      </c>
      <c r="E1967" s="242" t="s">
        <v>1</v>
      </c>
      <c r="F1967" s="243" t="s">
        <v>263</v>
      </c>
      <c r="G1967" s="241"/>
      <c r="H1967" s="244">
        <v>-21.417000000000002</v>
      </c>
      <c r="I1967" s="245"/>
      <c r="J1967" s="241"/>
      <c r="K1967" s="241"/>
      <c r="L1967" s="246"/>
      <c r="M1967" s="247"/>
      <c r="N1967" s="248"/>
      <c r="O1967" s="248"/>
      <c r="P1967" s="248"/>
      <c r="Q1967" s="248"/>
      <c r="R1967" s="248"/>
      <c r="S1967" s="248"/>
      <c r="T1967" s="249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0" t="s">
        <v>150</v>
      </c>
      <c r="AU1967" s="250" t="s">
        <v>148</v>
      </c>
      <c r="AV1967" s="14" t="s">
        <v>148</v>
      </c>
      <c r="AW1967" s="14" t="s">
        <v>30</v>
      </c>
      <c r="AX1967" s="14" t="s">
        <v>73</v>
      </c>
      <c r="AY1967" s="250" t="s">
        <v>140</v>
      </c>
    </row>
    <row r="1968" s="13" customFormat="1">
      <c r="A1968" s="13"/>
      <c r="B1968" s="229"/>
      <c r="C1968" s="230"/>
      <c r="D1968" s="231" t="s">
        <v>150</v>
      </c>
      <c r="E1968" s="232" t="s">
        <v>1</v>
      </c>
      <c r="F1968" s="233" t="s">
        <v>264</v>
      </c>
      <c r="G1968" s="230"/>
      <c r="H1968" s="232" t="s">
        <v>1</v>
      </c>
      <c r="I1968" s="234"/>
      <c r="J1968" s="230"/>
      <c r="K1968" s="230"/>
      <c r="L1968" s="235"/>
      <c r="M1968" s="236"/>
      <c r="N1968" s="237"/>
      <c r="O1968" s="237"/>
      <c r="P1968" s="237"/>
      <c r="Q1968" s="237"/>
      <c r="R1968" s="237"/>
      <c r="S1968" s="237"/>
      <c r="T1968" s="238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39" t="s">
        <v>150</v>
      </c>
      <c r="AU1968" s="239" t="s">
        <v>148</v>
      </c>
      <c r="AV1968" s="13" t="s">
        <v>81</v>
      </c>
      <c r="AW1968" s="13" t="s">
        <v>30</v>
      </c>
      <c r="AX1968" s="13" t="s">
        <v>73</v>
      </c>
      <c r="AY1968" s="239" t="s">
        <v>140</v>
      </c>
    </row>
    <row r="1969" s="14" customFormat="1">
      <c r="A1969" s="14"/>
      <c r="B1969" s="240"/>
      <c r="C1969" s="241"/>
      <c r="D1969" s="231" t="s">
        <v>150</v>
      </c>
      <c r="E1969" s="242" t="s">
        <v>1</v>
      </c>
      <c r="F1969" s="243" t="s">
        <v>265</v>
      </c>
      <c r="G1969" s="241"/>
      <c r="H1969" s="244">
        <v>-5.4560000000000004</v>
      </c>
      <c r="I1969" s="245"/>
      <c r="J1969" s="241"/>
      <c r="K1969" s="241"/>
      <c r="L1969" s="246"/>
      <c r="M1969" s="247"/>
      <c r="N1969" s="248"/>
      <c r="O1969" s="248"/>
      <c r="P1969" s="248"/>
      <c r="Q1969" s="248"/>
      <c r="R1969" s="248"/>
      <c r="S1969" s="248"/>
      <c r="T1969" s="249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50" t="s">
        <v>150</v>
      </c>
      <c r="AU1969" s="250" t="s">
        <v>148</v>
      </c>
      <c r="AV1969" s="14" t="s">
        <v>148</v>
      </c>
      <c r="AW1969" s="14" t="s">
        <v>30</v>
      </c>
      <c r="AX1969" s="14" t="s">
        <v>73</v>
      </c>
      <c r="AY1969" s="250" t="s">
        <v>140</v>
      </c>
    </row>
    <row r="1970" s="15" customFormat="1">
      <c r="A1970" s="15"/>
      <c r="B1970" s="262"/>
      <c r="C1970" s="263"/>
      <c r="D1970" s="231" t="s">
        <v>150</v>
      </c>
      <c r="E1970" s="264" t="s">
        <v>1</v>
      </c>
      <c r="F1970" s="265" t="s">
        <v>188</v>
      </c>
      <c r="G1970" s="263"/>
      <c r="H1970" s="266">
        <v>38.718999999999994</v>
      </c>
      <c r="I1970" s="267"/>
      <c r="J1970" s="263"/>
      <c r="K1970" s="263"/>
      <c r="L1970" s="268"/>
      <c r="M1970" s="269"/>
      <c r="N1970" s="270"/>
      <c r="O1970" s="270"/>
      <c r="P1970" s="270"/>
      <c r="Q1970" s="270"/>
      <c r="R1970" s="270"/>
      <c r="S1970" s="270"/>
      <c r="T1970" s="271"/>
      <c r="U1970" s="15"/>
      <c r="V1970" s="15"/>
      <c r="W1970" s="15"/>
      <c r="X1970" s="15"/>
      <c r="Y1970" s="15"/>
      <c r="Z1970" s="15"/>
      <c r="AA1970" s="15"/>
      <c r="AB1970" s="15"/>
      <c r="AC1970" s="15"/>
      <c r="AD1970" s="15"/>
      <c r="AE1970" s="15"/>
      <c r="AT1970" s="272" t="s">
        <v>150</v>
      </c>
      <c r="AU1970" s="272" t="s">
        <v>148</v>
      </c>
      <c r="AV1970" s="15" t="s">
        <v>147</v>
      </c>
      <c r="AW1970" s="15" t="s">
        <v>30</v>
      </c>
      <c r="AX1970" s="15" t="s">
        <v>81</v>
      </c>
      <c r="AY1970" s="272" t="s">
        <v>140</v>
      </c>
    </row>
    <row r="1971" s="12" customFormat="1" ht="22.8" customHeight="1">
      <c r="A1971" s="12"/>
      <c r="B1971" s="199"/>
      <c r="C1971" s="200"/>
      <c r="D1971" s="201" t="s">
        <v>72</v>
      </c>
      <c r="E1971" s="213" t="s">
        <v>2158</v>
      </c>
      <c r="F1971" s="213" t="s">
        <v>2159</v>
      </c>
      <c r="G1971" s="200"/>
      <c r="H1971" s="200"/>
      <c r="I1971" s="203"/>
      <c r="J1971" s="214">
        <f>BK1971</f>
        <v>0</v>
      </c>
      <c r="K1971" s="200"/>
      <c r="L1971" s="205"/>
      <c r="M1971" s="206"/>
      <c r="N1971" s="207"/>
      <c r="O1971" s="207"/>
      <c r="P1971" s="208">
        <f>P1972</f>
        <v>0</v>
      </c>
      <c r="Q1971" s="207"/>
      <c r="R1971" s="208">
        <f>R1972</f>
        <v>0</v>
      </c>
      <c r="S1971" s="207"/>
      <c r="T1971" s="209">
        <f>T1972</f>
        <v>0</v>
      </c>
      <c r="U1971" s="12"/>
      <c r="V1971" s="12"/>
      <c r="W1971" s="12"/>
      <c r="X1971" s="12"/>
      <c r="Y1971" s="12"/>
      <c r="Z1971" s="12"/>
      <c r="AA1971" s="12"/>
      <c r="AB1971" s="12"/>
      <c r="AC1971" s="12"/>
      <c r="AD1971" s="12"/>
      <c r="AE1971" s="12"/>
      <c r="AR1971" s="210" t="s">
        <v>148</v>
      </c>
      <c r="AT1971" s="211" t="s">
        <v>72</v>
      </c>
      <c r="AU1971" s="211" t="s">
        <v>81</v>
      </c>
      <c r="AY1971" s="210" t="s">
        <v>140</v>
      </c>
      <c r="BK1971" s="212">
        <f>BK1972</f>
        <v>0</v>
      </c>
    </row>
    <row r="1972" s="2" customFormat="1" ht="16.5" customHeight="1">
      <c r="A1972" s="38"/>
      <c r="B1972" s="39"/>
      <c r="C1972" s="215" t="s">
        <v>2160</v>
      </c>
      <c r="D1972" s="215" t="s">
        <v>143</v>
      </c>
      <c r="E1972" s="216" t="s">
        <v>2161</v>
      </c>
      <c r="F1972" s="217" t="s">
        <v>2162</v>
      </c>
      <c r="G1972" s="218" t="s">
        <v>146</v>
      </c>
      <c r="H1972" s="219">
        <v>8</v>
      </c>
      <c r="I1972" s="220"/>
      <c r="J1972" s="221">
        <f>ROUND(I1972*H1972,2)</f>
        <v>0</v>
      </c>
      <c r="K1972" s="222"/>
      <c r="L1972" s="44"/>
      <c r="M1972" s="223" t="s">
        <v>1</v>
      </c>
      <c r="N1972" s="224" t="s">
        <v>39</v>
      </c>
      <c r="O1972" s="91"/>
      <c r="P1972" s="225">
        <f>O1972*H1972</f>
        <v>0</v>
      </c>
      <c r="Q1972" s="225">
        <v>0</v>
      </c>
      <c r="R1972" s="225">
        <f>Q1972*H1972</f>
        <v>0</v>
      </c>
      <c r="S1972" s="225">
        <v>0</v>
      </c>
      <c r="T1972" s="226">
        <f>S1972*H1972</f>
        <v>0</v>
      </c>
      <c r="U1972" s="38"/>
      <c r="V1972" s="38"/>
      <c r="W1972" s="38"/>
      <c r="X1972" s="38"/>
      <c r="Y1972" s="38"/>
      <c r="Z1972" s="38"/>
      <c r="AA1972" s="38"/>
      <c r="AB1972" s="38"/>
      <c r="AC1972" s="38"/>
      <c r="AD1972" s="38"/>
      <c r="AE1972" s="38"/>
      <c r="AR1972" s="227" t="s">
        <v>266</v>
      </c>
      <c r="AT1972" s="227" t="s">
        <v>143</v>
      </c>
      <c r="AU1972" s="227" t="s">
        <v>148</v>
      </c>
      <c r="AY1972" s="17" t="s">
        <v>140</v>
      </c>
      <c r="BE1972" s="228">
        <f>IF(N1972="základní",J1972,0)</f>
        <v>0</v>
      </c>
      <c r="BF1972" s="228">
        <f>IF(N1972="snížená",J1972,0)</f>
        <v>0</v>
      </c>
      <c r="BG1972" s="228">
        <f>IF(N1972="zákl. přenesená",J1972,0)</f>
        <v>0</v>
      </c>
      <c r="BH1972" s="228">
        <f>IF(N1972="sníž. přenesená",J1972,0)</f>
        <v>0</v>
      </c>
      <c r="BI1972" s="228">
        <f>IF(N1972="nulová",J1972,0)</f>
        <v>0</v>
      </c>
      <c r="BJ1972" s="17" t="s">
        <v>148</v>
      </c>
      <c r="BK1972" s="228">
        <f>ROUND(I1972*H1972,2)</f>
        <v>0</v>
      </c>
      <c r="BL1972" s="17" t="s">
        <v>266</v>
      </c>
      <c r="BM1972" s="227" t="s">
        <v>2163</v>
      </c>
    </row>
    <row r="1973" s="12" customFormat="1" ht="25.92" customHeight="1">
      <c r="A1973" s="12"/>
      <c r="B1973" s="199"/>
      <c r="C1973" s="200"/>
      <c r="D1973" s="201" t="s">
        <v>72</v>
      </c>
      <c r="E1973" s="202" t="s">
        <v>2164</v>
      </c>
      <c r="F1973" s="202" t="s">
        <v>2165</v>
      </c>
      <c r="G1973" s="200"/>
      <c r="H1973" s="200"/>
      <c r="I1973" s="203"/>
      <c r="J1973" s="204">
        <f>BK1973</f>
        <v>0</v>
      </c>
      <c r="K1973" s="200"/>
      <c r="L1973" s="205"/>
      <c r="M1973" s="206"/>
      <c r="N1973" s="207"/>
      <c r="O1973" s="207"/>
      <c r="P1973" s="208">
        <f>P1974+P1976+P1980</f>
        <v>0</v>
      </c>
      <c r="Q1973" s="207"/>
      <c r="R1973" s="208">
        <f>R1974+R1976+R1980</f>
        <v>0</v>
      </c>
      <c r="S1973" s="207"/>
      <c r="T1973" s="209">
        <f>T1974+T1976+T1980</f>
        <v>0</v>
      </c>
      <c r="U1973" s="12"/>
      <c r="V1973" s="12"/>
      <c r="W1973" s="12"/>
      <c r="X1973" s="12"/>
      <c r="Y1973" s="12"/>
      <c r="Z1973" s="12"/>
      <c r="AA1973" s="12"/>
      <c r="AB1973" s="12"/>
      <c r="AC1973" s="12"/>
      <c r="AD1973" s="12"/>
      <c r="AE1973" s="12"/>
      <c r="AR1973" s="210" t="s">
        <v>170</v>
      </c>
      <c r="AT1973" s="211" t="s">
        <v>72</v>
      </c>
      <c r="AU1973" s="211" t="s">
        <v>73</v>
      </c>
      <c r="AY1973" s="210" t="s">
        <v>140</v>
      </c>
      <c r="BK1973" s="212">
        <f>BK1974+BK1976+BK1980</f>
        <v>0</v>
      </c>
    </row>
    <row r="1974" s="12" customFormat="1" ht="22.8" customHeight="1">
      <c r="A1974" s="12"/>
      <c r="B1974" s="199"/>
      <c r="C1974" s="200"/>
      <c r="D1974" s="201" t="s">
        <v>72</v>
      </c>
      <c r="E1974" s="213" t="s">
        <v>2166</v>
      </c>
      <c r="F1974" s="213" t="s">
        <v>2167</v>
      </c>
      <c r="G1974" s="200"/>
      <c r="H1974" s="200"/>
      <c r="I1974" s="203"/>
      <c r="J1974" s="214">
        <f>BK1974</f>
        <v>0</v>
      </c>
      <c r="K1974" s="200"/>
      <c r="L1974" s="205"/>
      <c r="M1974" s="206"/>
      <c r="N1974" s="207"/>
      <c r="O1974" s="207"/>
      <c r="P1974" s="208">
        <f>P1975</f>
        <v>0</v>
      </c>
      <c r="Q1974" s="207"/>
      <c r="R1974" s="208">
        <f>R1975</f>
        <v>0</v>
      </c>
      <c r="S1974" s="207"/>
      <c r="T1974" s="209">
        <f>T1975</f>
        <v>0</v>
      </c>
      <c r="U1974" s="12"/>
      <c r="V1974" s="12"/>
      <c r="W1974" s="12"/>
      <c r="X1974" s="12"/>
      <c r="Y1974" s="12"/>
      <c r="Z1974" s="12"/>
      <c r="AA1974" s="12"/>
      <c r="AB1974" s="12"/>
      <c r="AC1974" s="12"/>
      <c r="AD1974" s="12"/>
      <c r="AE1974" s="12"/>
      <c r="AR1974" s="210" t="s">
        <v>170</v>
      </c>
      <c r="AT1974" s="211" t="s">
        <v>72</v>
      </c>
      <c r="AU1974" s="211" t="s">
        <v>81</v>
      </c>
      <c r="AY1974" s="210" t="s">
        <v>140</v>
      </c>
      <c r="BK1974" s="212">
        <f>BK1975</f>
        <v>0</v>
      </c>
    </row>
    <row r="1975" s="2" customFormat="1" ht="16.5" customHeight="1">
      <c r="A1975" s="38"/>
      <c r="B1975" s="39"/>
      <c r="C1975" s="215" t="s">
        <v>2168</v>
      </c>
      <c r="D1975" s="215" t="s">
        <v>143</v>
      </c>
      <c r="E1975" s="216" t="s">
        <v>2169</v>
      </c>
      <c r="F1975" s="217" t="s">
        <v>2167</v>
      </c>
      <c r="G1975" s="218" t="s">
        <v>2170</v>
      </c>
      <c r="H1975" s="219">
        <v>45</v>
      </c>
      <c r="I1975" s="220"/>
      <c r="J1975" s="221">
        <f>ROUND(I1975*H1975,2)</f>
        <v>0</v>
      </c>
      <c r="K1975" s="222"/>
      <c r="L1975" s="44"/>
      <c r="M1975" s="223" t="s">
        <v>1</v>
      </c>
      <c r="N1975" s="224" t="s">
        <v>39</v>
      </c>
      <c r="O1975" s="91"/>
      <c r="P1975" s="225">
        <f>O1975*H1975</f>
        <v>0</v>
      </c>
      <c r="Q1975" s="225">
        <v>0</v>
      </c>
      <c r="R1975" s="225">
        <f>Q1975*H1975</f>
        <v>0</v>
      </c>
      <c r="S1975" s="225">
        <v>0</v>
      </c>
      <c r="T1975" s="226">
        <f>S1975*H1975</f>
        <v>0</v>
      </c>
      <c r="U1975" s="38"/>
      <c r="V1975" s="38"/>
      <c r="W1975" s="38"/>
      <c r="X1975" s="38"/>
      <c r="Y1975" s="38"/>
      <c r="Z1975" s="38"/>
      <c r="AA1975" s="38"/>
      <c r="AB1975" s="38"/>
      <c r="AC1975" s="38"/>
      <c r="AD1975" s="38"/>
      <c r="AE1975" s="38"/>
      <c r="AR1975" s="227" t="s">
        <v>2171</v>
      </c>
      <c r="AT1975" s="227" t="s">
        <v>143</v>
      </c>
      <c r="AU1975" s="227" t="s">
        <v>148</v>
      </c>
      <c r="AY1975" s="17" t="s">
        <v>140</v>
      </c>
      <c r="BE1975" s="228">
        <f>IF(N1975="základní",J1975,0)</f>
        <v>0</v>
      </c>
      <c r="BF1975" s="228">
        <f>IF(N1975="snížená",J1975,0)</f>
        <v>0</v>
      </c>
      <c r="BG1975" s="228">
        <f>IF(N1975="zákl. přenesená",J1975,0)</f>
        <v>0</v>
      </c>
      <c r="BH1975" s="228">
        <f>IF(N1975="sníž. přenesená",J1975,0)</f>
        <v>0</v>
      </c>
      <c r="BI1975" s="228">
        <f>IF(N1975="nulová",J1975,0)</f>
        <v>0</v>
      </c>
      <c r="BJ1975" s="17" t="s">
        <v>148</v>
      </c>
      <c r="BK1975" s="228">
        <f>ROUND(I1975*H1975,2)</f>
        <v>0</v>
      </c>
      <c r="BL1975" s="17" t="s">
        <v>2171</v>
      </c>
      <c r="BM1975" s="227" t="s">
        <v>2172</v>
      </c>
    </row>
    <row r="1976" s="12" customFormat="1" ht="22.8" customHeight="1">
      <c r="A1976" s="12"/>
      <c r="B1976" s="199"/>
      <c r="C1976" s="200"/>
      <c r="D1976" s="201" t="s">
        <v>72</v>
      </c>
      <c r="E1976" s="213" t="s">
        <v>2173</v>
      </c>
      <c r="F1976" s="213" t="s">
        <v>2174</v>
      </c>
      <c r="G1976" s="200"/>
      <c r="H1976" s="200"/>
      <c r="I1976" s="203"/>
      <c r="J1976" s="214">
        <f>BK1976</f>
        <v>0</v>
      </c>
      <c r="K1976" s="200"/>
      <c r="L1976" s="205"/>
      <c r="M1976" s="206"/>
      <c r="N1976" s="207"/>
      <c r="O1976" s="207"/>
      <c r="P1976" s="208">
        <f>SUM(P1977:P1979)</f>
        <v>0</v>
      </c>
      <c r="Q1976" s="207"/>
      <c r="R1976" s="208">
        <f>SUM(R1977:R1979)</f>
        <v>0</v>
      </c>
      <c r="S1976" s="207"/>
      <c r="T1976" s="209">
        <f>SUM(T1977:T1979)</f>
        <v>0</v>
      </c>
      <c r="U1976" s="12"/>
      <c r="V1976" s="12"/>
      <c r="W1976" s="12"/>
      <c r="X1976" s="12"/>
      <c r="Y1976" s="12"/>
      <c r="Z1976" s="12"/>
      <c r="AA1976" s="12"/>
      <c r="AB1976" s="12"/>
      <c r="AC1976" s="12"/>
      <c r="AD1976" s="12"/>
      <c r="AE1976" s="12"/>
      <c r="AR1976" s="210" t="s">
        <v>170</v>
      </c>
      <c r="AT1976" s="211" t="s">
        <v>72</v>
      </c>
      <c r="AU1976" s="211" t="s">
        <v>81</v>
      </c>
      <c r="AY1976" s="210" t="s">
        <v>140</v>
      </c>
      <c r="BK1976" s="212">
        <f>SUM(BK1977:BK1979)</f>
        <v>0</v>
      </c>
    </row>
    <row r="1977" s="2" customFormat="1" ht="16.5" customHeight="1">
      <c r="A1977" s="38"/>
      <c r="B1977" s="39"/>
      <c r="C1977" s="215" t="s">
        <v>2175</v>
      </c>
      <c r="D1977" s="215" t="s">
        <v>143</v>
      </c>
      <c r="E1977" s="216" t="s">
        <v>2176</v>
      </c>
      <c r="F1977" s="217" t="s">
        <v>2177</v>
      </c>
      <c r="G1977" s="218" t="s">
        <v>835</v>
      </c>
      <c r="H1977" s="219">
        <v>1</v>
      </c>
      <c r="I1977" s="220"/>
      <c r="J1977" s="221">
        <f>ROUND(I1977*H1977,2)</f>
        <v>0</v>
      </c>
      <c r="K1977" s="222"/>
      <c r="L1977" s="44"/>
      <c r="M1977" s="223" t="s">
        <v>1</v>
      </c>
      <c r="N1977" s="224" t="s">
        <v>39</v>
      </c>
      <c r="O1977" s="91"/>
      <c r="P1977" s="225">
        <f>O1977*H1977</f>
        <v>0</v>
      </c>
      <c r="Q1977" s="225">
        <v>0</v>
      </c>
      <c r="R1977" s="225">
        <f>Q1977*H1977</f>
        <v>0</v>
      </c>
      <c r="S1977" s="225">
        <v>0</v>
      </c>
      <c r="T1977" s="226">
        <f>S1977*H1977</f>
        <v>0</v>
      </c>
      <c r="U1977" s="38"/>
      <c r="V1977" s="38"/>
      <c r="W1977" s="38"/>
      <c r="X1977" s="38"/>
      <c r="Y1977" s="38"/>
      <c r="Z1977" s="38"/>
      <c r="AA1977" s="38"/>
      <c r="AB1977" s="38"/>
      <c r="AC1977" s="38"/>
      <c r="AD1977" s="38"/>
      <c r="AE1977" s="38"/>
      <c r="AR1977" s="227" t="s">
        <v>2171</v>
      </c>
      <c r="AT1977" s="227" t="s">
        <v>143</v>
      </c>
      <c r="AU1977" s="227" t="s">
        <v>148</v>
      </c>
      <c r="AY1977" s="17" t="s">
        <v>140</v>
      </c>
      <c r="BE1977" s="228">
        <f>IF(N1977="základní",J1977,0)</f>
        <v>0</v>
      </c>
      <c r="BF1977" s="228">
        <f>IF(N1977="snížená",J1977,0)</f>
        <v>0</v>
      </c>
      <c r="BG1977" s="228">
        <f>IF(N1977="zákl. přenesená",J1977,0)</f>
        <v>0</v>
      </c>
      <c r="BH1977" s="228">
        <f>IF(N1977="sníž. přenesená",J1977,0)</f>
        <v>0</v>
      </c>
      <c r="BI1977" s="228">
        <f>IF(N1977="nulová",J1977,0)</f>
        <v>0</v>
      </c>
      <c r="BJ1977" s="17" t="s">
        <v>148</v>
      </c>
      <c r="BK1977" s="228">
        <f>ROUND(I1977*H1977,2)</f>
        <v>0</v>
      </c>
      <c r="BL1977" s="17" t="s">
        <v>2171</v>
      </c>
      <c r="BM1977" s="227" t="s">
        <v>2178</v>
      </c>
    </row>
    <row r="1978" s="14" customFormat="1">
      <c r="A1978" s="14"/>
      <c r="B1978" s="240"/>
      <c r="C1978" s="241"/>
      <c r="D1978" s="231" t="s">
        <v>150</v>
      </c>
      <c r="E1978" s="242" t="s">
        <v>1</v>
      </c>
      <c r="F1978" s="243" t="s">
        <v>81</v>
      </c>
      <c r="G1978" s="241"/>
      <c r="H1978" s="244">
        <v>1</v>
      </c>
      <c r="I1978" s="245"/>
      <c r="J1978" s="241"/>
      <c r="K1978" s="241"/>
      <c r="L1978" s="246"/>
      <c r="M1978" s="247"/>
      <c r="N1978" s="248"/>
      <c r="O1978" s="248"/>
      <c r="P1978" s="248"/>
      <c r="Q1978" s="248"/>
      <c r="R1978" s="248"/>
      <c r="S1978" s="248"/>
      <c r="T1978" s="249"/>
      <c r="U1978" s="14"/>
      <c r="V1978" s="14"/>
      <c r="W1978" s="14"/>
      <c r="X1978" s="14"/>
      <c r="Y1978" s="14"/>
      <c r="Z1978" s="14"/>
      <c r="AA1978" s="14"/>
      <c r="AB1978" s="14"/>
      <c r="AC1978" s="14"/>
      <c r="AD1978" s="14"/>
      <c r="AE1978" s="14"/>
      <c r="AT1978" s="250" t="s">
        <v>150</v>
      </c>
      <c r="AU1978" s="250" t="s">
        <v>148</v>
      </c>
      <c r="AV1978" s="14" t="s">
        <v>148</v>
      </c>
      <c r="AW1978" s="14" t="s">
        <v>30</v>
      </c>
      <c r="AX1978" s="14" t="s">
        <v>81</v>
      </c>
      <c r="AY1978" s="250" t="s">
        <v>140</v>
      </c>
    </row>
    <row r="1979" s="2" customFormat="1" ht="16.5" customHeight="1">
      <c r="A1979" s="38"/>
      <c r="B1979" s="39"/>
      <c r="C1979" s="215" t="s">
        <v>2179</v>
      </c>
      <c r="D1979" s="215" t="s">
        <v>143</v>
      </c>
      <c r="E1979" s="216" t="s">
        <v>2180</v>
      </c>
      <c r="F1979" s="217" t="s">
        <v>2181</v>
      </c>
      <c r="G1979" s="218" t="s">
        <v>835</v>
      </c>
      <c r="H1979" s="219">
        <v>1</v>
      </c>
      <c r="I1979" s="220"/>
      <c r="J1979" s="221">
        <f>ROUND(I1979*H1979,2)</f>
        <v>0</v>
      </c>
      <c r="K1979" s="222"/>
      <c r="L1979" s="44"/>
      <c r="M1979" s="223" t="s">
        <v>1</v>
      </c>
      <c r="N1979" s="224" t="s">
        <v>39</v>
      </c>
      <c r="O1979" s="91"/>
      <c r="P1979" s="225">
        <f>O1979*H1979</f>
        <v>0</v>
      </c>
      <c r="Q1979" s="225">
        <v>0</v>
      </c>
      <c r="R1979" s="225">
        <f>Q1979*H1979</f>
        <v>0</v>
      </c>
      <c r="S1979" s="225">
        <v>0</v>
      </c>
      <c r="T1979" s="226">
        <f>S1979*H1979</f>
        <v>0</v>
      </c>
      <c r="U1979" s="38"/>
      <c r="V1979" s="38"/>
      <c r="W1979" s="38"/>
      <c r="X1979" s="38"/>
      <c r="Y1979" s="38"/>
      <c r="Z1979" s="38"/>
      <c r="AA1979" s="38"/>
      <c r="AB1979" s="38"/>
      <c r="AC1979" s="38"/>
      <c r="AD1979" s="38"/>
      <c r="AE1979" s="38"/>
      <c r="AR1979" s="227" t="s">
        <v>2171</v>
      </c>
      <c r="AT1979" s="227" t="s">
        <v>143</v>
      </c>
      <c r="AU1979" s="227" t="s">
        <v>148</v>
      </c>
      <c r="AY1979" s="17" t="s">
        <v>140</v>
      </c>
      <c r="BE1979" s="228">
        <f>IF(N1979="základní",J1979,0)</f>
        <v>0</v>
      </c>
      <c r="BF1979" s="228">
        <f>IF(N1979="snížená",J1979,0)</f>
        <v>0</v>
      </c>
      <c r="BG1979" s="228">
        <f>IF(N1979="zákl. přenesená",J1979,0)</f>
        <v>0</v>
      </c>
      <c r="BH1979" s="228">
        <f>IF(N1979="sníž. přenesená",J1979,0)</f>
        <v>0</v>
      </c>
      <c r="BI1979" s="228">
        <f>IF(N1979="nulová",J1979,0)</f>
        <v>0</v>
      </c>
      <c r="BJ1979" s="17" t="s">
        <v>148</v>
      </c>
      <c r="BK1979" s="228">
        <f>ROUND(I1979*H1979,2)</f>
        <v>0</v>
      </c>
      <c r="BL1979" s="17" t="s">
        <v>2171</v>
      </c>
      <c r="BM1979" s="227" t="s">
        <v>2182</v>
      </c>
    </row>
    <row r="1980" s="12" customFormat="1" ht="22.8" customHeight="1">
      <c r="A1980" s="12"/>
      <c r="B1980" s="199"/>
      <c r="C1980" s="200"/>
      <c r="D1980" s="201" t="s">
        <v>72</v>
      </c>
      <c r="E1980" s="213" t="s">
        <v>2183</v>
      </c>
      <c r="F1980" s="213" t="s">
        <v>2184</v>
      </c>
      <c r="G1980" s="200"/>
      <c r="H1980" s="200"/>
      <c r="I1980" s="203"/>
      <c r="J1980" s="214">
        <f>BK1980</f>
        <v>0</v>
      </c>
      <c r="K1980" s="200"/>
      <c r="L1980" s="205"/>
      <c r="M1980" s="206"/>
      <c r="N1980" s="207"/>
      <c r="O1980" s="207"/>
      <c r="P1980" s="208">
        <f>P1981</f>
        <v>0</v>
      </c>
      <c r="Q1980" s="207"/>
      <c r="R1980" s="208">
        <f>R1981</f>
        <v>0</v>
      </c>
      <c r="S1980" s="207"/>
      <c r="T1980" s="209">
        <f>T1981</f>
        <v>0</v>
      </c>
      <c r="U1980" s="12"/>
      <c r="V1980" s="12"/>
      <c r="W1980" s="12"/>
      <c r="X1980" s="12"/>
      <c r="Y1980" s="12"/>
      <c r="Z1980" s="12"/>
      <c r="AA1980" s="12"/>
      <c r="AB1980" s="12"/>
      <c r="AC1980" s="12"/>
      <c r="AD1980" s="12"/>
      <c r="AE1980" s="12"/>
      <c r="AR1980" s="210" t="s">
        <v>170</v>
      </c>
      <c r="AT1980" s="211" t="s">
        <v>72</v>
      </c>
      <c r="AU1980" s="211" t="s">
        <v>81</v>
      </c>
      <c r="AY1980" s="210" t="s">
        <v>140</v>
      </c>
      <c r="BK1980" s="212">
        <f>BK1981</f>
        <v>0</v>
      </c>
    </row>
    <row r="1981" s="2" customFormat="1" ht="16.5" customHeight="1">
      <c r="A1981" s="38"/>
      <c r="B1981" s="39"/>
      <c r="C1981" s="215" t="s">
        <v>2185</v>
      </c>
      <c r="D1981" s="215" t="s">
        <v>143</v>
      </c>
      <c r="E1981" s="216" t="s">
        <v>2186</v>
      </c>
      <c r="F1981" s="217" t="s">
        <v>2184</v>
      </c>
      <c r="G1981" s="218" t="s">
        <v>2170</v>
      </c>
      <c r="H1981" s="219">
        <v>45</v>
      </c>
      <c r="I1981" s="220"/>
      <c r="J1981" s="221">
        <f>ROUND(I1981*H1981,2)</f>
        <v>0</v>
      </c>
      <c r="K1981" s="222"/>
      <c r="L1981" s="44"/>
      <c r="M1981" s="274" t="s">
        <v>1</v>
      </c>
      <c r="N1981" s="275" t="s">
        <v>39</v>
      </c>
      <c r="O1981" s="276"/>
      <c r="P1981" s="277">
        <f>O1981*H1981</f>
        <v>0</v>
      </c>
      <c r="Q1981" s="277">
        <v>0</v>
      </c>
      <c r="R1981" s="277">
        <f>Q1981*H1981</f>
        <v>0</v>
      </c>
      <c r="S1981" s="277">
        <v>0</v>
      </c>
      <c r="T1981" s="278">
        <f>S1981*H1981</f>
        <v>0</v>
      </c>
      <c r="U1981" s="38"/>
      <c r="V1981" s="38"/>
      <c r="W1981" s="38"/>
      <c r="X1981" s="38"/>
      <c r="Y1981" s="38"/>
      <c r="Z1981" s="38"/>
      <c r="AA1981" s="38"/>
      <c r="AB1981" s="38"/>
      <c r="AC1981" s="38"/>
      <c r="AD1981" s="38"/>
      <c r="AE1981" s="38"/>
      <c r="AR1981" s="227" t="s">
        <v>2171</v>
      </c>
      <c r="AT1981" s="227" t="s">
        <v>143</v>
      </c>
      <c r="AU1981" s="227" t="s">
        <v>148</v>
      </c>
      <c r="AY1981" s="17" t="s">
        <v>140</v>
      </c>
      <c r="BE1981" s="228">
        <f>IF(N1981="základní",J1981,0)</f>
        <v>0</v>
      </c>
      <c r="BF1981" s="228">
        <f>IF(N1981="snížená",J1981,0)</f>
        <v>0</v>
      </c>
      <c r="BG1981" s="228">
        <f>IF(N1981="zákl. přenesená",J1981,0)</f>
        <v>0</v>
      </c>
      <c r="BH1981" s="228">
        <f>IF(N1981="sníž. přenesená",J1981,0)</f>
        <v>0</v>
      </c>
      <c r="BI1981" s="228">
        <f>IF(N1981="nulová",J1981,0)</f>
        <v>0</v>
      </c>
      <c r="BJ1981" s="17" t="s">
        <v>148</v>
      </c>
      <c r="BK1981" s="228">
        <f>ROUND(I1981*H1981,2)</f>
        <v>0</v>
      </c>
      <c r="BL1981" s="17" t="s">
        <v>2171</v>
      </c>
      <c r="BM1981" s="227" t="s">
        <v>2187</v>
      </c>
    </row>
    <row r="1982" s="2" customFormat="1" ht="6.96" customHeight="1">
      <c r="A1982" s="38"/>
      <c r="B1982" s="66"/>
      <c r="C1982" s="67"/>
      <c r="D1982" s="67"/>
      <c r="E1982" s="67"/>
      <c r="F1982" s="67"/>
      <c r="G1982" s="67"/>
      <c r="H1982" s="67"/>
      <c r="I1982" s="67"/>
      <c r="J1982" s="67"/>
      <c r="K1982" s="67"/>
      <c r="L1982" s="44"/>
      <c r="M1982" s="38"/>
      <c r="O1982" s="38"/>
      <c r="P1982" s="38"/>
      <c r="Q1982" s="38"/>
      <c r="R1982" s="38"/>
      <c r="S1982" s="38"/>
      <c r="T1982" s="38"/>
      <c r="U1982" s="38"/>
      <c r="V1982" s="38"/>
      <c r="W1982" s="38"/>
      <c r="X1982" s="38"/>
      <c r="Y1982" s="38"/>
      <c r="Z1982" s="38"/>
      <c r="AA1982" s="38"/>
      <c r="AB1982" s="38"/>
      <c r="AC1982" s="38"/>
      <c r="AD1982" s="38"/>
      <c r="AE1982" s="38"/>
    </row>
  </sheetData>
  <sheetProtection sheet="1" autoFilter="0" formatColumns="0" formatRows="0" objects="1" scenarios="1" spinCount="100000" saltValue="pPsRtouVP3Jem8T+dcjHR6amqzGFXbnnIApzaCCJy5ePC32KMlAWFiWS16uqk2mna7Y+qI61fv3CqojlxnicQQ==" hashValue="+e5aoULtdmy0nE7h3HBui71y+cFS5v7wL1P83Ug/+9SY15XFe4PR3mzm/VmpHlOiQsnO3AknJOuUaamuIe424w==" algorithmName="SHA-512" password="CC35"/>
  <autoFilter ref="C149:K1981"/>
  <mergeCells count="9">
    <mergeCell ref="E7:H7"/>
    <mergeCell ref="E9:H9"/>
    <mergeCell ref="E18:H18"/>
    <mergeCell ref="E27:H27"/>
    <mergeCell ref="E85:H85"/>
    <mergeCell ref="E87:H87"/>
    <mergeCell ref="E140:H140"/>
    <mergeCell ref="E142:H14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2024-03-20T17:41:47Z</dcterms:created>
  <dcterms:modified xsi:type="dcterms:W3CDTF">2024-03-20T17:41:51Z</dcterms:modified>
</cp:coreProperties>
</file>